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2"/>
  </bookViews>
  <sheets>
    <sheet name="部门预算收支总表" sheetId="1" r:id="rId1"/>
    <sheet name="财政拨款收支总表 " sheetId="2" r:id="rId2"/>
    <sheet name="公共财政拨款支出表" sheetId="3" r:id="rId3"/>
    <sheet name="公共财政拨款基本支出表" sheetId="4" r:id="rId4"/>
    <sheet name="三公经费预算表" sheetId="5" r:id="rId5"/>
    <sheet name="政府性基金" sheetId="6" r:id="rId6"/>
    <sheet name="部门收入总表" sheetId="7" r:id="rId7"/>
    <sheet name="部门支出总表 " sheetId="8" r:id="rId8"/>
    <sheet name="三公经费变动表" sheetId="9" r:id="rId9"/>
    <sheet name="三公经费变动表（横向表）" sheetId="10" r:id="rId10"/>
  </sheets>
  <definedNames>
    <definedName name="_xlnm.Print_Area" localSheetId="6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3">#N/A</definedName>
    <definedName name="_xlnm.Print_Area" localSheetId="2">#N/A</definedName>
    <definedName name="_xlnm.Print_Area" localSheetId="8">#N/A</definedName>
    <definedName name="_xlnm.Print_Area" localSheetId="9">#N/A</definedName>
    <definedName name="_xlnm.Print_Area" localSheetId="4">#N/A</definedName>
    <definedName name="_xlnm.Print_Area" localSheetId="5">#N/A</definedName>
    <definedName name="_xlnm.Print_Area">#N/A</definedName>
    <definedName name="_xlnm.Print_Titles">#N/A</definedName>
    <definedName name="公式">GET.CELL(48,INDIRECT("rc",FALSE))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<sst xmlns="http://schemas.openxmlformats.org/spreadsheetml/2006/main" count="847" uniqueCount="313">
  <si>
    <t>附件1</t>
  </si>
  <si>
    <t>州教体局2017年收支预算总表</t>
  </si>
  <si>
    <t>单位：万元</t>
  </si>
  <si>
    <t>收      入</t>
  </si>
  <si>
    <t>支       出</t>
  </si>
  <si>
    <t>项  目</t>
  </si>
  <si>
    <t>本年预算</t>
  </si>
  <si>
    <t>一、公共财政拨款</t>
  </si>
  <si>
    <t>一、一般公共服务</t>
  </si>
  <si>
    <t xml:space="preserve">  经费拨款</t>
  </si>
  <si>
    <t>二、公共安全支出</t>
  </si>
  <si>
    <t xml:space="preserve">  纳入公共预算管理的非税收入拨款</t>
  </si>
  <si>
    <t>三、教育支出</t>
  </si>
  <si>
    <t>二、政府性基金拨款</t>
  </si>
  <si>
    <t>四、科学技术支出</t>
  </si>
  <si>
    <t>三、纳入专户管理的非税收入拨款</t>
  </si>
  <si>
    <t>五、文化体育与传媒支出</t>
  </si>
  <si>
    <t>四、事业单位经营服务收入</t>
  </si>
  <si>
    <t>六、社会保障和就业支出</t>
  </si>
  <si>
    <t>五、其他收入</t>
  </si>
  <si>
    <t>七、医疗卫生支出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</si>
  <si>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</si>
  <si>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</si>
  <si>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</si>
  <si>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</si>
  <si>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</si>
  <si>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</si>
  <si>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</si>
  <si>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十五、援助其他地区支出</t>
  </si>
  <si>
    <t>十六、国土资源气象等支出</t>
  </si>
  <si>
    <t>十七、住房保障支出</t>
  </si>
  <si>
    <t>十八、粮油物资储备支出</t>
  </si>
  <si>
    <t>十九、其他支出</t>
  </si>
  <si>
    <t>本年收入合计</t>
  </si>
  <si>
    <t>本年支出合计</t>
  </si>
  <si>
    <t>七、用事业基金弥补收支差额</t>
  </si>
  <si>
    <t>二十、结转下年</t>
  </si>
  <si>
    <t>收入总计</t>
  </si>
  <si>
    <t>支出总计</t>
  </si>
  <si>
    <t>附件2</t>
  </si>
  <si>
    <t>州教体局年财政拨款收支总表</t>
  </si>
  <si>
    <t>收                  入</t>
  </si>
  <si>
    <t>支                  出</t>
  </si>
  <si>
    <t>项         目</t>
  </si>
  <si>
    <t>项       目</t>
  </si>
  <si>
    <t>一般公共预算拨款</t>
  </si>
  <si>
    <t xml:space="preserve">     经费拨款</t>
  </si>
  <si>
    <t>二、公共安全</t>
  </si>
  <si>
    <t xml:space="preserve">     纳入公共预算管理的非税收入拨款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</si>
  <si>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</si>
  <si>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</si>
  <si>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</si>
  <si>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</si>
  <si>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</si>
  <si>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</si>
  <si>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</si>
  <si>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</si>
  <si>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</si>
  <si>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</si>
  <si>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</si>
  <si>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</si>
  <si>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</si>
  <si>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</si>
  <si>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十八、粮油物资储备事务</t>
  </si>
  <si>
    <t>本 年 收 入 合 计</t>
  </si>
  <si>
    <t>本　年　支　出　合　计</t>
  </si>
  <si>
    <t>六、用事业基金弥补收支差额</t>
  </si>
  <si>
    <t>收  入  总  计</t>
  </si>
  <si>
    <t>支  出  总  计</t>
  </si>
  <si>
    <t>附件3</t>
  </si>
  <si>
    <r>
      <t>州教体局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年一般公共预算拨款支出预算表</t>
    </r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</si>
  <si>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</si>
  <si>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</si>
  <si>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</si>
  <si>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</si>
  <si>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</si>
  <si>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</si>
  <si>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</si>
  <si>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</si>
  <si>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205</t>
  </si>
  <si>
    <t>行政运行（教育管理事务）</t>
  </si>
  <si>
    <t xml:space="preserve">  205</t>
  </si>
  <si>
    <t>01</t>
  </si>
  <si>
    <t xml:space="preserve">  行政运行（教育管理事务）</t>
  </si>
  <si>
    <t xml:space="preserve">    205</t>
  </si>
  <si>
    <t xml:space="preserve">  01</t>
  </si>
  <si>
    <t xml:space="preserve">    行政运行（教育管理事务）</t>
  </si>
  <si>
    <t xml:space="preserve">      205</t>
  </si>
  <si>
    <t xml:space="preserve">    01</t>
  </si>
  <si>
    <t xml:space="preserve">      行政运行（教育管理事务）</t>
  </si>
  <si>
    <t>99</t>
  </si>
  <si>
    <t xml:space="preserve">    其他教育管理事务支出</t>
  </si>
  <si>
    <t xml:space="preserve">  99</t>
  </si>
  <si>
    <t xml:space="preserve">      其他教育管理事务支出</t>
  </si>
  <si>
    <t>02</t>
  </si>
  <si>
    <t xml:space="preserve">  学前教育</t>
  </si>
  <si>
    <t xml:space="preserve">  02</t>
  </si>
  <si>
    <t xml:space="preserve">    学前教育</t>
  </si>
  <si>
    <t xml:space="preserve">    02</t>
  </si>
  <si>
    <t xml:space="preserve">      学前教育</t>
  </si>
  <si>
    <t xml:space="preserve">    小学教育</t>
  </si>
  <si>
    <t xml:space="preserve">      小学教育</t>
  </si>
  <si>
    <t>03</t>
  </si>
  <si>
    <t xml:space="preserve">    初中教育</t>
  </si>
  <si>
    <t xml:space="preserve">  03</t>
  </si>
  <si>
    <t xml:space="preserve">      初中教育</t>
  </si>
  <si>
    <t>04</t>
  </si>
  <si>
    <t xml:space="preserve">    高中教育</t>
  </si>
  <si>
    <t xml:space="preserve">  04</t>
  </si>
  <si>
    <t xml:space="preserve">      高中教育</t>
  </si>
  <si>
    <t>05</t>
  </si>
  <si>
    <t xml:space="preserve">    高等教育</t>
  </si>
  <si>
    <t xml:space="preserve">  05</t>
  </si>
  <si>
    <t xml:space="preserve">      高等教育</t>
  </si>
  <si>
    <t xml:space="preserve">  成人广播电视教育</t>
  </si>
  <si>
    <t xml:space="preserve">    成人广播电视教育</t>
  </si>
  <si>
    <t xml:space="preserve">    04</t>
  </si>
  <si>
    <t xml:space="preserve">      成人广播电视教育</t>
  </si>
  <si>
    <t>07</t>
  </si>
  <si>
    <t xml:space="preserve">  特殊学校教育</t>
  </si>
  <si>
    <t xml:space="preserve">  07</t>
  </si>
  <si>
    <t xml:space="preserve">    特殊学校教育</t>
  </si>
  <si>
    <t xml:space="preserve">    07</t>
  </si>
  <si>
    <t xml:space="preserve">      特殊学校教育</t>
  </si>
  <si>
    <t xml:space="preserve">  其他教育支出</t>
  </si>
  <si>
    <t xml:space="preserve">    其他教育支出</t>
  </si>
  <si>
    <t xml:space="preserve">    99</t>
  </si>
  <si>
    <t xml:space="preserve">      其他教育支出</t>
  </si>
  <si>
    <t>207</t>
  </si>
  <si>
    <t>体育竞赛</t>
  </si>
  <si>
    <t xml:space="preserve">  207</t>
  </si>
  <si>
    <t xml:space="preserve">  体育竞赛</t>
  </si>
  <si>
    <t xml:space="preserve">    207</t>
  </si>
  <si>
    <t xml:space="preserve">    体育竞赛</t>
  </si>
  <si>
    <t xml:space="preserve">      207</t>
  </si>
  <si>
    <t xml:space="preserve">    03</t>
  </si>
  <si>
    <t xml:space="preserve">      体育竞赛</t>
  </si>
  <si>
    <t>06</t>
  </si>
  <si>
    <t xml:space="preserve">    体育训练</t>
  </si>
  <si>
    <t xml:space="preserve">  06</t>
  </si>
  <si>
    <t xml:space="preserve">      体育训练</t>
  </si>
  <si>
    <t xml:space="preserve">    体育场馆</t>
  </si>
  <si>
    <t xml:space="preserve">      体育场馆</t>
  </si>
  <si>
    <t>08</t>
  </si>
  <si>
    <t xml:space="preserve">    群众体育</t>
  </si>
  <si>
    <t xml:space="preserve">  08</t>
  </si>
  <si>
    <t xml:space="preserve">      群众体育</t>
  </si>
  <si>
    <t xml:space="preserve">    其他体育支出</t>
  </si>
  <si>
    <t xml:space="preserve">      其他体育支出</t>
  </si>
  <si>
    <t>221</t>
  </si>
  <si>
    <t>住房公积金</t>
  </si>
  <si>
    <t xml:space="preserve">  221</t>
  </si>
  <si>
    <t xml:space="preserve">  住房公积金</t>
  </si>
  <si>
    <t xml:space="preserve">    221</t>
  </si>
  <si>
    <t xml:space="preserve">    住房公积金</t>
  </si>
  <si>
    <t xml:space="preserve">      221</t>
  </si>
  <si>
    <t xml:space="preserve">      住房公积金</t>
  </si>
  <si>
    <t xml:space="preserve">    05</t>
  </si>
  <si>
    <t>行政单位离退休</t>
  </si>
  <si>
    <t>事业单位离退休</t>
  </si>
  <si>
    <t>附件4</t>
  </si>
  <si>
    <r>
      <rPr>
        <b/>
        <sz val="18"/>
        <rFont val="宋体"/>
        <family val="0"/>
      </rPr>
      <t>州教体局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年一般公共预算基本支出预算表</t>
    </r>
  </si>
  <si>
    <t>预算数</t>
  </si>
  <si>
    <t>工资福利支出</t>
  </si>
  <si>
    <t>基本工资</t>
  </si>
  <si>
    <t>津贴补贴</t>
  </si>
  <si>
    <t>301</t>
  </si>
  <si>
    <t>奖金</t>
  </si>
  <si>
    <t>其他社会保障费</t>
  </si>
  <si>
    <t>绩效工资</t>
  </si>
  <si>
    <t>机关事业单位基本养老保险缴费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</si>
  <si>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</si>
  <si>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</si>
  <si>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</si>
  <si>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</si>
  <si>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</si>
  <si>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</si>
  <si>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</si>
  <si>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邮电费</t>
  </si>
  <si>
    <t>09</t>
  </si>
  <si>
    <t>物业管理费</t>
  </si>
  <si>
    <t>11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</si>
  <si>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</si>
  <si>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</si>
  <si>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</si>
  <si>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</si>
  <si>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</si>
  <si>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</si>
  <si>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</si>
  <si>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</si>
  <si>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</si>
  <si>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</si>
  <si>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</si>
  <si>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21</t>
  </si>
  <si>
    <t>党建经费</t>
  </si>
  <si>
    <t>25</t>
  </si>
  <si>
    <t>专用燃料费</t>
  </si>
  <si>
    <t>26</t>
  </si>
  <si>
    <t>劳务费</t>
  </si>
  <si>
    <t>工会经费</t>
  </si>
  <si>
    <t>福利费</t>
  </si>
  <si>
    <t>公务用车运行维护费</t>
  </si>
  <si>
    <t>交通费</t>
  </si>
  <si>
    <t>其他交通费用</t>
  </si>
  <si>
    <t>其他商品和服务支出</t>
  </si>
  <si>
    <t>对个人和家庭的补助</t>
  </si>
  <si>
    <t>医疗费</t>
  </si>
  <si>
    <t>奖励金</t>
  </si>
  <si>
    <t>10</t>
  </si>
  <si>
    <t>生活补助</t>
  </si>
  <si>
    <t>其他对个人和家庭的补助</t>
  </si>
  <si>
    <t>附件5</t>
  </si>
  <si>
    <r>
      <rPr>
        <b/>
        <sz val="18"/>
        <rFont val="宋体"/>
        <family val="0"/>
      </rPr>
      <t>州教体局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经费预算表</t>
    </r>
  </si>
  <si>
    <t>单位名称</t>
  </si>
  <si>
    <t>三公经费预算数（一般公共预算拨款）</t>
  </si>
  <si>
    <t>小计</t>
  </si>
  <si>
    <t>公务用车购置及运行费</t>
  </si>
  <si>
    <t>其中：</t>
  </si>
  <si>
    <t>因公出国（境）费</t>
  </si>
  <si>
    <t>公务用车购置费</t>
  </si>
  <si>
    <t>公务用车运行费</t>
  </si>
  <si>
    <t>湘西州教育和体育局</t>
  </si>
  <si>
    <t>州民族教育科学研究院</t>
  </si>
  <si>
    <t>州电教仪器站</t>
  </si>
  <si>
    <t>吉首大学师范学院附属小学</t>
  </si>
  <si>
    <t>州民族实验小学</t>
  </si>
  <si>
    <t>州民族特殊教育学校</t>
  </si>
  <si>
    <t>州广播电视大学</t>
  </si>
  <si>
    <t>吉首大学师范学院</t>
  </si>
  <si>
    <t>州第二民族中学</t>
  </si>
  <si>
    <t>州民族中学</t>
  </si>
  <si>
    <t>州教育考试院</t>
  </si>
  <si>
    <t>州体育运动研究所</t>
  </si>
  <si>
    <t>州民族体育运动学校</t>
  </si>
  <si>
    <t>州举重人才基地</t>
  </si>
  <si>
    <t>州体育彩票管理中心</t>
  </si>
  <si>
    <t>州幼儿园</t>
  </si>
  <si>
    <t>州教育局其他事业</t>
  </si>
  <si>
    <t>附表6：</t>
  </si>
  <si>
    <t>____部门2017年政府性基金拨款州级支出预算分类汇总表</t>
  </si>
  <si>
    <t>功能科目</t>
  </si>
  <si>
    <t>总  计</t>
  </si>
  <si>
    <t>州本级项目支出</t>
  </si>
  <si>
    <t>一般商品和服务支出</t>
  </si>
  <si>
    <t>基本建设支出</t>
  </si>
  <si>
    <t>其他资本性支出</t>
  </si>
  <si>
    <t>对企事业单位的补贴</t>
  </si>
  <si>
    <t>其他支出</t>
  </si>
  <si>
    <t>附件7</t>
  </si>
  <si>
    <r>
      <rPr>
        <sz val="18"/>
        <rFont val="宋体"/>
        <family val="0"/>
      </rPr>
      <t>州教体局</t>
    </r>
    <r>
      <rPr>
        <sz val="18"/>
        <rFont val="Times New Roman"/>
        <family val="1"/>
      </rPr>
      <t>2017</t>
    </r>
    <r>
      <rPr>
        <sz val="18"/>
        <rFont val="宋体"/>
        <family val="0"/>
      </rPr>
      <t>年收入总表</t>
    </r>
  </si>
  <si>
    <t>单位</t>
  </si>
  <si>
    <t>总计</t>
  </si>
  <si>
    <t>政府性基金拨款</t>
  </si>
  <si>
    <t>纳入专户管理的非税收入拨款</t>
  </si>
  <si>
    <t>上级补助</t>
  </si>
  <si>
    <t>事业单位经营服务收入</t>
  </si>
  <si>
    <t>其他收入</t>
  </si>
  <si>
    <t>用事业基金弥补收支差额</t>
  </si>
  <si>
    <t>单位代码</t>
  </si>
  <si>
    <t>公共财政补助</t>
  </si>
  <si>
    <t>政府性基金补助</t>
  </si>
  <si>
    <t>215001</t>
  </si>
  <si>
    <t>215002</t>
  </si>
  <si>
    <t>215007</t>
  </si>
  <si>
    <t>215012</t>
  </si>
  <si>
    <t>215013</t>
  </si>
  <si>
    <t>215014</t>
  </si>
  <si>
    <t>215017</t>
  </si>
  <si>
    <t>215018</t>
  </si>
  <si>
    <t>215019</t>
  </si>
  <si>
    <t>215020</t>
  </si>
  <si>
    <t>215021</t>
  </si>
  <si>
    <t>215023</t>
  </si>
  <si>
    <t>州体育馆</t>
  </si>
  <si>
    <t>215024</t>
  </si>
  <si>
    <t>215025</t>
  </si>
  <si>
    <t>215026</t>
  </si>
  <si>
    <t>215027</t>
  </si>
  <si>
    <t>州全民健身服务中心</t>
  </si>
  <si>
    <t>215028</t>
  </si>
  <si>
    <t>215029</t>
  </si>
  <si>
    <t>215099</t>
  </si>
  <si>
    <t>附件8：</t>
  </si>
  <si>
    <r>
      <rPr>
        <sz val="18"/>
        <rFont val="宋体"/>
        <family val="0"/>
      </rPr>
      <t>州教体局</t>
    </r>
    <r>
      <rPr>
        <sz val="18"/>
        <rFont val="Times New Roman"/>
        <family val="1"/>
      </rPr>
      <t>2017</t>
    </r>
    <r>
      <rPr>
        <sz val="18"/>
        <rFont val="宋体"/>
        <family val="0"/>
      </rPr>
      <t>年支出总表</t>
    </r>
  </si>
  <si>
    <t>科目</t>
  </si>
  <si>
    <t>其他教育管理事务支出</t>
  </si>
  <si>
    <t>学前教育</t>
  </si>
  <si>
    <t>小学教育</t>
  </si>
  <si>
    <t>初中教育</t>
  </si>
  <si>
    <t>高中教育</t>
  </si>
  <si>
    <t>高等教育</t>
  </si>
  <si>
    <t>成人广播电视教育</t>
  </si>
  <si>
    <t>特殊学校教育</t>
  </si>
  <si>
    <t>其他教育支出</t>
  </si>
  <si>
    <t>体育训练</t>
  </si>
  <si>
    <t>体育场馆</t>
  </si>
  <si>
    <t>群众体育</t>
  </si>
  <si>
    <t>其他体育支出</t>
  </si>
  <si>
    <t>附表9：</t>
  </si>
  <si>
    <r>
      <rPr>
        <b/>
        <sz val="18"/>
        <rFont val="宋体"/>
        <family val="0"/>
      </rPr>
      <t>州教体局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经费增减变动情况表</t>
    </r>
  </si>
  <si>
    <t/>
  </si>
  <si>
    <t>金额：万元</t>
  </si>
  <si>
    <t>年度</t>
  </si>
  <si>
    <t>合  计</t>
  </si>
  <si>
    <t>备  注</t>
  </si>
  <si>
    <t>购置费</t>
  </si>
  <si>
    <t>运行费</t>
  </si>
  <si>
    <t>2017年</t>
  </si>
  <si>
    <t>2016年</t>
  </si>
  <si>
    <t>2017年比上年增减额</t>
  </si>
  <si>
    <t>2017年比上年增减%</t>
  </si>
  <si>
    <t>增减变动原因说明</t>
  </si>
  <si>
    <t>附表10：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</si>
</sst>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* #,##0.00;* \-#,##0.00;* &quot;&quot;??;@"/>
  </numFmts>
  <fonts count="59"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sz val="1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0" fontId="19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3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13" borderId="0" applyNumberFormat="0" applyBorder="0" applyAlignment="0" applyProtection="0"/>
    <xf numFmtId="0" fontId="46" fillId="0" borderId="5" applyNumberFormat="0" applyFill="0" applyAlignment="0" applyProtection="0"/>
    <xf numFmtId="0" fontId="43" fillId="14" borderId="0" applyNumberFormat="0" applyBorder="0" applyAlignment="0" applyProtection="0"/>
    <xf numFmtId="0" fontId="52" fillId="15" borderId="6" applyNumberFormat="0" applyAlignment="0" applyProtection="0"/>
    <xf numFmtId="0" fontId="53" fillId="15" borderId="1" applyNumberFormat="0" applyAlignment="0" applyProtection="0"/>
    <xf numFmtId="0" fontId="54" fillId="16" borderId="7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</cellStyleXfs>
  <cellXfs count="17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0" fillId="5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49" fontId="0" fillId="5" borderId="11" xfId="0" applyNumberFormat="1" applyFont="1" applyFill="1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1" fillId="5" borderId="11" xfId="0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5" fillId="5" borderId="10" xfId="0" applyNumberFormat="1" applyFont="1" applyFill="1" applyBorder="1" applyAlignment="1" applyProtection="1">
      <alignment horizontal="center" vertical="center" wrapText="1"/>
      <protection/>
    </xf>
    <xf numFmtId="0" fontId="12" fillId="5" borderId="10" xfId="0" applyNumberFormat="1" applyFont="1" applyFill="1" applyBorder="1" applyAlignment="1" applyProtection="1">
      <alignment horizontal="center" vertical="center" wrapText="1"/>
      <protection/>
    </xf>
    <xf numFmtId="176" fontId="5" fillId="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5" borderId="10" xfId="0" applyNumberFormat="1" applyFont="1" applyFill="1" applyBorder="1" applyAlignment="1" applyProtection="1">
      <alignment horizontal="center" vertical="center" wrapText="1"/>
      <protection/>
    </xf>
    <xf numFmtId="0" fontId="5" fillId="5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5" borderId="11" xfId="0" applyNumberFormat="1" applyFont="1" applyFill="1" applyBorder="1" applyAlignment="1" applyProtection="1">
      <alignment horizontal="center" vertical="center" wrapText="1"/>
      <protection/>
    </xf>
    <xf numFmtId="176" fontId="12" fillId="5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/>
      <protection/>
    </xf>
    <xf numFmtId="176" fontId="12" fillId="0" borderId="0" xfId="0" applyNumberFormat="1" applyFont="1" applyAlignment="1" applyProtection="1">
      <alignment horizontal="right"/>
      <protection/>
    </xf>
    <xf numFmtId="4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5" borderId="13" xfId="0" applyNumberFormat="1" applyFont="1" applyFill="1" applyBorder="1" applyAlignment="1" applyProtection="1">
      <alignment horizontal="center" vertical="center" wrapText="1"/>
      <protection/>
    </xf>
    <xf numFmtId="0" fontId="12" fillId="5" borderId="14" xfId="0" applyNumberFormat="1" applyFont="1" applyFill="1" applyBorder="1" applyAlignment="1" applyProtection="1">
      <alignment horizontal="center" vertical="center" wrapText="1"/>
      <protection/>
    </xf>
    <xf numFmtId="0" fontId="12" fillId="5" borderId="12" xfId="0" applyNumberFormat="1" applyFont="1" applyFill="1" applyBorder="1" applyAlignment="1" applyProtection="1">
      <alignment horizontal="center" vertical="center" wrapText="1"/>
      <protection/>
    </xf>
    <xf numFmtId="0" fontId="12" fillId="5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4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12" fillId="5" borderId="13" xfId="0" applyNumberFormat="1" applyFont="1" applyFill="1" applyBorder="1" applyAlignment="1" applyProtection="1">
      <alignment horizontal="center" vertical="center" wrapText="1"/>
      <protection/>
    </xf>
    <xf numFmtId="0" fontId="5" fillId="5" borderId="17" xfId="0" applyNumberFormat="1" applyFont="1" applyFill="1" applyBorder="1" applyAlignment="1" applyProtection="1">
      <alignment horizontal="center" vertical="center" wrapText="1"/>
      <protection/>
    </xf>
    <xf numFmtId="177" fontId="5" fillId="5" borderId="17" xfId="0" applyNumberFormat="1" applyFont="1" applyFill="1" applyBorder="1" applyAlignment="1" applyProtection="1">
      <alignment horizontal="center" vertical="center" wrapText="1"/>
      <protection/>
    </xf>
    <xf numFmtId="177" fontId="12" fillId="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wrapText="1"/>
      <protection/>
    </xf>
    <xf numFmtId="0" fontId="12" fillId="0" borderId="0" xfId="0" applyNumberFormat="1" applyFont="1" applyFill="1" applyAlignment="1" applyProtection="1">
      <alignment horizontal="right" wrapText="1"/>
      <protection/>
    </xf>
    <xf numFmtId="0" fontId="5" fillId="5" borderId="10" xfId="0" applyNumberFormat="1" applyFont="1" applyFill="1" applyBorder="1" applyAlignment="1" applyProtection="1">
      <alignment horizontal="center" vertical="center"/>
      <protection/>
    </xf>
    <xf numFmtId="0" fontId="5" fillId="5" borderId="13" xfId="0" applyNumberFormat="1" applyFont="1" applyFill="1" applyBorder="1" applyAlignment="1" applyProtection="1">
      <alignment horizontal="left" vertical="center"/>
      <protection/>
    </xf>
    <xf numFmtId="0" fontId="5" fillId="5" borderId="12" xfId="0" applyNumberFormat="1" applyFont="1" applyFill="1" applyBorder="1" applyAlignment="1" applyProtection="1">
      <alignment horizontal="left" vertical="center"/>
      <protection/>
    </xf>
    <xf numFmtId="0" fontId="5" fillId="5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right" vertical="center" wrapText="1"/>
      <protection/>
    </xf>
    <xf numFmtId="0" fontId="14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Continuous" vertical="center"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5" borderId="10" xfId="0" applyNumberFormat="1" applyFont="1" applyFill="1" applyBorder="1" applyAlignment="1" applyProtection="1">
      <alignment horizontal="centerContinuous" vertical="center"/>
      <protection/>
    </xf>
    <xf numFmtId="0" fontId="9" fillId="5" borderId="10" xfId="0" applyNumberFormat="1" applyFont="1" applyFill="1" applyBorder="1" applyAlignment="1" applyProtection="1">
      <alignment horizontal="centerContinuous" vertical="center"/>
      <protection/>
    </xf>
    <xf numFmtId="0" fontId="14" fillId="5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15" fillId="0" borderId="19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4" fillId="0" borderId="22" xfId="0" applyNumberFormat="1" applyFont="1" applyFill="1" applyBorder="1" applyAlignment="1" applyProtection="1">
      <alignment horizontal="centerContinuous"/>
      <protection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D14" sqref="D14"/>
    </sheetView>
  </sheetViews>
  <sheetFormatPr defaultColWidth="9.16015625" defaultRowHeight="25.5" customHeight="1"/>
  <cols>
    <col min="1" max="1" width="41.16015625" style="0" customWidth="1"/>
    <col min="2" max="2" width="17.66015625" style="0" customWidth="1"/>
    <col min="3" max="3" width="35" style="0" customWidth="1"/>
    <col min="4" max="4" width="17.66015625" style="0" customWidth="1"/>
  </cols>
  <sheetData>
    <row r="1" ht="12.75" customHeight="1">
      <c r="A1" t="s">
        <v>0</v>
      </c>
    </row>
    <row r="2" spans="1:4" ht="22.5" customHeight="1">
      <c r="A2" s="155" t="s">
        <v>1</v>
      </c>
      <c r="B2" s="156"/>
      <c r="C2" s="156"/>
      <c r="D2" s="156"/>
    </row>
    <row r="3" ht="12.75" customHeight="1">
      <c r="D3" s="157" t="s">
        <v>2</v>
      </c>
    </row>
    <row r="4" spans="1:4" ht="27.75" customHeight="1">
      <c r="A4" s="158" t="s">
        <v>3</v>
      </c>
      <c r="B4" s="159"/>
      <c r="C4" s="158" t="s">
        <v>4</v>
      </c>
      <c r="D4" s="160"/>
    </row>
    <row r="5" spans="1:4" ht="22.5" customHeight="1">
      <c r="A5" s="161" t="s">
        <v>5</v>
      </c>
      <c r="B5" s="162" t="s">
        <v>6</v>
      </c>
      <c r="C5" s="161" t="s">
        <v>5</v>
      </c>
      <c r="D5" s="163" t="s">
        <v>6</v>
      </c>
    </row>
    <row r="6" spans="1:8" ht="22.5" customHeight="1">
      <c r="A6" s="164" t="s">
        <v>7</v>
      </c>
      <c r="B6" s="165">
        <f>SUM(B7:B8)</f>
        <v>19262.21</v>
      </c>
      <c r="C6" s="140" t="s">
        <v>8</v>
      </c>
      <c r="D6" s="134">
        <v>0</v>
      </c>
      <c r="H6" s="166"/>
    </row>
    <row r="7" spans="1:4" ht="22.5" customHeight="1">
      <c r="A7" s="164" t="s">
        <v>9</v>
      </c>
      <c r="B7" s="165">
        <v>17314.93</v>
      </c>
      <c r="C7" s="140" t="s">
        <v>10</v>
      </c>
      <c r="D7" s="134">
        <v>0</v>
      </c>
    </row>
    <row r="8" spans="1:4" ht="22.5" customHeight="1">
      <c r="A8" s="164" t="s">
        <v>11</v>
      </c>
      <c r="B8" s="165">
        <v>1947.28</v>
      </c>
      <c r="C8" s="140" t="s">
        <v>12</v>
      </c>
      <c r="D8" s="134">
        <v>19931.61</v>
      </c>
    </row>
    <row r="9" spans="1:4" ht="22.5" customHeight="1">
      <c r="A9" s="164" t="s">
        <v>13</v>
      </c>
      <c r="B9" s="165">
        <v>0</v>
      </c>
      <c r="C9" s="140" t="s">
        <v>14</v>
      </c>
      <c r="D9" s="134">
        <v>0</v>
      </c>
    </row>
    <row r="10" spans="1:7" ht="22.5" customHeight="1">
      <c r="A10" s="164" t="s">
        <v>15</v>
      </c>
      <c r="B10" s="167">
        <v>4661</v>
      </c>
      <c r="C10" s="140" t="s">
        <v>16</v>
      </c>
      <c r="D10" s="134">
        <v>1317.05</v>
      </c>
      <c r="G10" s="168"/>
    </row>
    <row r="11" spans="1:4" ht="22.5" customHeight="1">
      <c r="A11" s="164" t="s">
        <v>17</v>
      </c>
      <c r="B11" s="169">
        <v>0</v>
      </c>
      <c r="C11" s="140" t="s">
        <v>18</v>
      </c>
      <c r="D11" s="170">
        <v>1617.7600000000002</v>
      </c>
    </row>
    <row r="12" spans="1:4" ht="22.5" customHeight="1">
      <c r="A12" s="164" t="s">
        <v>19</v>
      </c>
      <c r="B12" s="171"/>
      <c r="C12" s="140" t="s">
        <v>20</v>
      </c>
      <c r="D12" s="134">
        <v>0</v>
      </c>
    </row>
    <row r="13" spans="1:4" ht="22.5" customHeight="1">
      <c r="A13" s="164"/>
      <c r="B13" s="172"/>
      <c r="C13" s="140" t="s">
        <v>21</v>
      </c>
      <c r="D13" s="134">
        <v>0</v>
      </c>
    </row>
    <row r="14" spans="1:4" ht="22.5" customHeight="1">
      <c r="A14" s="164"/>
      <c r="B14" s="172"/>
      <c r="C14" s="140" t="s">
        <v>22</v>
      </c>
      <c r="D14" s="134">
        <v>0</v>
      </c>
    </row>
    <row r="15" spans="1:4" ht="22.5" customHeight="1">
      <c r="A15" s="164"/>
      <c r="B15" s="172"/>
      <c r="C15" s="140" t="s">
        <v>23</v>
      </c>
      <c r="D15" s="134">
        <v>0</v>
      </c>
    </row>
    <row r="16" spans="1:4" ht="22.5" customHeight="1">
      <c r="A16" s="164"/>
      <c r="B16" s="172"/>
      <c r="C16" s="140" t="s">
        <v>24</v>
      </c>
      <c r="D16" s="134">
        <v>0</v>
      </c>
    </row>
    <row r="17" spans="1:4" ht="22.5" customHeight="1">
      <c r="A17" s="164"/>
      <c r="B17" s="172"/>
      <c r="C17" s="140" t="s">
        <v>25</v>
      </c>
      <c r="D17" s="134">
        <v>0</v>
      </c>
    </row>
    <row r="18" spans="1:4" ht="22.5" customHeight="1">
      <c r="A18" s="164"/>
      <c r="B18" s="172"/>
      <c r="C18" s="140" t="s">
        <v>26</v>
      </c>
      <c r="D18" s="134">
        <v>0</v>
      </c>
    </row>
    <row r="19" spans="1:4" ht="22.5" customHeight="1">
      <c r="A19" s="164"/>
      <c r="B19" s="172"/>
      <c r="C19" s="140" t="s">
        <v>27</v>
      </c>
      <c r="D19" s="134">
        <v>0</v>
      </c>
    </row>
    <row r="20" spans="1:4" ht="22.5" customHeight="1">
      <c r="A20" s="164"/>
      <c r="B20" s="172"/>
      <c r="C20" s="140" t="s">
        <v>28</v>
      </c>
      <c r="D20" s="148">
        <v>0</v>
      </c>
    </row>
    <row r="21" spans="1:4" ht="22.5" customHeight="1">
      <c r="A21" s="164"/>
      <c r="B21" s="172"/>
      <c r="C21" s="140" t="s">
        <v>29</v>
      </c>
      <c r="D21" s="150">
        <v>0</v>
      </c>
    </row>
    <row r="22" spans="1:4" ht="22.5" customHeight="1">
      <c r="A22" s="164"/>
      <c r="B22" s="172"/>
      <c r="C22" s="140" t="s">
        <v>30</v>
      </c>
      <c r="D22" s="134">
        <v>1056.79</v>
      </c>
    </row>
    <row r="23" spans="1:4" ht="22.5" customHeight="1">
      <c r="A23" s="164"/>
      <c r="B23" s="171"/>
      <c r="C23" s="140" t="s">
        <v>31</v>
      </c>
      <c r="D23" s="134">
        <v>0</v>
      </c>
    </row>
    <row r="24" spans="1:4" ht="22.5" customHeight="1">
      <c r="A24" s="164"/>
      <c r="B24" s="173"/>
      <c r="C24" s="140" t="s">
        <v>32</v>
      </c>
      <c r="D24" s="148">
        <v>0</v>
      </c>
    </row>
    <row r="25" spans="1:4" ht="22.5" customHeight="1">
      <c r="A25" s="174" t="s">
        <v>33</v>
      </c>
      <c r="B25" s="165">
        <f>B6+B9+B10</f>
        <v>23923.21</v>
      </c>
      <c r="C25" s="175" t="s">
        <v>34</v>
      </c>
      <c r="D25" s="176">
        <f>SUM(D6:D24)</f>
        <v>23923.21</v>
      </c>
    </row>
    <row r="26" spans="1:4" ht="22.5" customHeight="1">
      <c r="A26" s="164" t="s">
        <v>35</v>
      </c>
      <c r="B26" s="167">
        <v>0</v>
      </c>
      <c r="C26" s="140" t="s">
        <v>36</v>
      </c>
      <c r="D26" s="148"/>
    </row>
    <row r="27" spans="1:4" ht="22.5" customHeight="1">
      <c r="A27" s="177" t="s">
        <v>37</v>
      </c>
      <c r="B27" s="169">
        <f>SUM(B25:B26)</f>
        <v>23923.21</v>
      </c>
      <c r="C27" s="146" t="s">
        <v>38</v>
      </c>
      <c r="D27" s="148">
        <f>D25</f>
        <v>23923.21</v>
      </c>
    </row>
    <row r="28" ht="12.75" customHeight="1">
      <c r="B28" s="16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B37" s="168"/>
    </row>
  </sheetData>
  <sheetProtection/>
  <printOptions horizontalCentered="1"/>
  <pageMargins left="0.79" right="0.79" top="0.59" bottom="0.98" header="0.51" footer="0.51"/>
  <pageSetup fitToHeight="1" fitToWidth="1" horizontalDpi="300" verticalDpi="3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Y2"/>
    </sheetView>
  </sheetViews>
  <sheetFormatPr defaultColWidth="9.16015625" defaultRowHeight="12.75" customHeight="1"/>
  <cols>
    <col min="1" max="1" width="23.16015625" style="0" customWidth="1"/>
    <col min="2" max="2" width="14.83203125" style="0" customWidth="1"/>
    <col min="3" max="3" width="15.5" style="0" customWidth="1"/>
    <col min="4" max="4" width="12.66015625" style="0" customWidth="1"/>
    <col min="5" max="5" width="9.33203125" style="0" customWidth="1"/>
    <col min="6" max="6" width="12.66015625" style="0" customWidth="1"/>
    <col min="7" max="7" width="9.83203125" style="0" customWidth="1"/>
    <col min="8" max="8" width="12" style="0" customWidth="1"/>
    <col min="9" max="9" width="10.33203125" style="0" customWidth="1"/>
    <col min="10" max="10" width="12" style="0" customWidth="1"/>
    <col min="11" max="11" width="9" style="0" customWidth="1"/>
    <col min="12" max="12" width="10.5" style="0" customWidth="1"/>
    <col min="13" max="13" width="8.33203125" style="0" customWidth="1"/>
    <col min="14" max="32" width="12" style="0" customWidth="1"/>
    <col min="33" max="224" width="9.16015625" style="0" customWidth="1"/>
    <col min="225" max="255" width="12" style="0" customWidth="1"/>
    <col min="256" max="256" width="9.16015625" style="0" customWidth="1"/>
  </cols>
  <sheetData>
    <row r="1" spans="1:255" ht="21.75" customHeight="1">
      <c r="A1" s="1" t="s">
        <v>312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9" customHeight="1">
      <c r="A2" s="4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8" customHeight="1">
      <c r="A3" s="5"/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0" t="s">
        <v>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9.25" customHeight="1">
      <c r="A4" s="6" t="s">
        <v>213</v>
      </c>
      <c r="B4" s="7" t="s">
        <v>307</v>
      </c>
      <c r="C4" s="7"/>
      <c r="D4" s="7"/>
      <c r="E4" s="7"/>
      <c r="F4" s="7"/>
      <c r="G4" s="7"/>
      <c r="H4" s="7" t="s">
        <v>308</v>
      </c>
      <c r="I4" s="7"/>
      <c r="J4" s="7"/>
      <c r="K4" s="7"/>
      <c r="L4" s="7"/>
      <c r="M4" s="7"/>
      <c r="N4" s="16" t="s">
        <v>309</v>
      </c>
      <c r="O4" s="16"/>
      <c r="P4" s="16"/>
      <c r="Q4" s="16"/>
      <c r="R4" s="16"/>
      <c r="S4" s="16"/>
      <c r="T4" s="16" t="s">
        <v>310</v>
      </c>
      <c r="U4" s="16"/>
      <c r="V4" s="16"/>
      <c r="W4" s="16"/>
      <c r="X4" s="16"/>
      <c r="Y4" s="1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5.5" customHeight="1">
      <c r="A5" s="6"/>
      <c r="B5" s="8" t="s">
        <v>303</v>
      </c>
      <c r="C5" s="8" t="s">
        <v>190</v>
      </c>
      <c r="D5" s="8" t="s">
        <v>216</v>
      </c>
      <c r="E5" s="8"/>
      <c r="F5" s="8"/>
      <c r="G5" s="8" t="s">
        <v>218</v>
      </c>
      <c r="H5" s="8" t="s">
        <v>303</v>
      </c>
      <c r="I5" s="8" t="s">
        <v>190</v>
      </c>
      <c r="J5" s="8" t="s">
        <v>216</v>
      </c>
      <c r="K5" s="8"/>
      <c r="L5" s="8"/>
      <c r="M5" s="8" t="s">
        <v>218</v>
      </c>
      <c r="N5" s="8" t="s">
        <v>303</v>
      </c>
      <c r="O5" s="8" t="s">
        <v>190</v>
      </c>
      <c r="P5" s="8" t="s">
        <v>216</v>
      </c>
      <c r="Q5" s="8"/>
      <c r="R5" s="8"/>
      <c r="S5" s="8" t="s">
        <v>218</v>
      </c>
      <c r="T5" s="8" t="s">
        <v>303</v>
      </c>
      <c r="U5" s="8" t="s">
        <v>190</v>
      </c>
      <c r="V5" s="8" t="s">
        <v>216</v>
      </c>
      <c r="W5" s="8"/>
      <c r="X5" s="8"/>
      <c r="Y5" s="8" t="s">
        <v>218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5.5" customHeight="1">
      <c r="A6" s="9"/>
      <c r="B6" s="8"/>
      <c r="C6" s="8"/>
      <c r="D6" s="8" t="s">
        <v>215</v>
      </c>
      <c r="E6" s="8" t="s">
        <v>305</v>
      </c>
      <c r="F6" s="8" t="s">
        <v>306</v>
      </c>
      <c r="G6" s="8"/>
      <c r="H6" s="10"/>
      <c r="I6" s="10"/>
      <c r="J6" s="10" t="s">
        <v>215</v>
      </c>
      <c r="K6" s="10" t="s">
        <v>305</v>
      </c>
      <c r="L6" s="10" t="s">
        <v>306</v>
      </c>
      <c r="M6" s="10"/>
      <c r="N6" s="10"/>
      <c r="O6" s="10"/>
      <c r="P6" s="10" t="s">
        <v>215</v>
      </c>
      <c r="Q6" s="10" t="s">
        <v>305</v>
      </c>
      <c r="R6" s="10" t="s">
        <v>306</v>
      </c>
      <c r="S6" s="10"/>
      <c r="T6" s="10"/>
      <c r="U6" s="10"/>
      <c r="V6" s="10" t="s">
        <v>215</v>
      </c>
      <c r="W6" s="10" t="s">
        <v>305</v>
      </c>
      <c r="X6" s="10" t="s">
        <v>306</v>
      </c>
      <c r="Y6" s="10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9.25" customHeight="1">
      <c r="A7" s="11" t="s">
        <v>73</v>
      </c>
      <c r="B7" s="12">
        <v>302.22</v>
      </c>
      <c r="C7" s="13">
        <v>198.3</v>
      </c>
      <c r="D7" s="13">
        <v>103.92</v>
      </c>
      <c r="E7" s="13">
        <v>0</v>
      </c>
      <c r="F7" s="13">
        <v>103.92</v>
      </c>
      <c r="G7" s="14">
        <v>0</v>
      </c>
      <c r="H7" s="15">
        <v>332.72</v>
      </c>
      <c r="I7" s="17">
        <v>194.9</v>
      </c>
      <c r="J7" s="18">
        <v>137.82</v>
      </c>
      <c r="K7" s="15">
        <v>0</v>
      </c>
      <c r="L7" s="15">
        <v>137.82</v>
      </c>
      <c r="M7" s="15">
        <v>0</v>
      </c>
      <c r="N7" s="15">
        <v>-30.5</v>
      </c>
      <c r="O7" s="15">
        <v>3.4</v>
      </c>
      <c r="P7" s="15">
        <v>-33.9</v>
      </c>
      <c r="Q7" s="15">
        <v>0</v>
      </c>
      <c r="R7" s="17">
        <v>-33.9</v>
      </c>
      <c r="S7" s="18">
        <v>0</v>
      </c>
      <c r="T7" s="19">
        <v>-2.252828546093386</v>
      </c>
      <c r="U7" s="19">
        <v>-1.7461175461175462</v>
      </c>
      <c r="V7" s="19">
        <v>-1.6143042264752792</v>
      </c>
      <c r="W7" s="19">
        <v>0</v>
      </c>
      <c r="X7" s="19">
        <v>-1.6143042264752792</v>
      </c>
      <c r="Y7" s="21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" ht="29.25" customHeight="1">
      <c r="A8" s="11" t="s">
        <v>221</v>
      </c>
      <c r="B8" s="12">
        <v>40</v>
      </c>
      <c r="C8" s="13">
        <v>25</v>
      </c>
      <c r="D8" s="13">
        <v>15</v>
      </c>
      <c r="E8" s="13">
        <v>0</v>
      </c>
      <c r="F8" s="13">
        <v>15</v>
      </c>
      <c r="G8" s="14">
        <v>0</v>
      </c>
      <c r="H8" s="15">
        <v>18</v>
      </c>
      <c r="I8" s="17">
        <v>10</v>
      </c>
      <c r="J8" s="18">
        <v>8</v>
      </c>
      <c r="K8" s="15">
        <v>0</v>
      </c>
      <c r="L8" s="15">
        <v>8</v>
      </c>
      <c r="M8" s="15">
        <v>0</v>
      </c>
      <c r="N8" s="15">
        <v>22</v>
      </c>
      <c r="O8" s="15">
        <v>15</v>
      </c>
      <c r="P8" s="15">
        <v>7</v>
      </c>
      <c r="Q8" s="15">
        <v>0</v>
      </c>
      <c r="R8" s="17">
        <v>7</v>
      </c>
      <c r="S8" s="18">
        <v>0</v>
      </c>
      <c r="T8" s="19">
        <v>1.2222222222222223</v>
      </c>
      <c r="U8" s="19">
        <v>1.5</v>
      </c>
      <c r="V8" s="19">
        <v>0.875</v>
      </c>
      <c r="W8" s="19">
        <v>0</v>
      </c>
      <c r="X8" s="19">
        <v>0.875</v>
      </c>
      <c r="Y8" s="21">
        <v>0</v>
      </c>
    </row>
    <row r="9" spans="1:25" ht="29.25" customHeight="1">
      <c r="A9" s="11" t="s">
        <v>224</v>
      </c>
      <c r="B9" s="12">
        <v>34.8</v>
      </c>
      <c r="C9" s="13">
        <v>25</v>
      </c>
      <c r="D9" s="13">
        <v>9.8</v>
      </c>
      <c r="E9" s="13">
        <v>0</v>
      </c>
      <c r="F9" s="13">
        <v>9.8</v>
      </c>
      <c r="G9" s="14">
        <v>0</v>
      </c>
      <c r="H9" s="15">
        <v>34.8</v>
      </c>
      <c r="I9" s="17">
        <v>25</v>
      </c>
      <c r="J9" s="18">
        <v>9.8</v>
      </c>
      <c r="K9" s="15">
        <v>0</v>
      </c>
      <c r="L9" s="15">
        <v>9.8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7">
        <v>0</v>
      </c>
      <c r="S9" s="18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21">
        <v>0</v>
      </c>
    </row>
    <row r="10" spans="1:25" ht="29.25" customHeight="1">
      <c r="A10" s="11" t="s">
        <v>225</v>
      </c>
      <c r="B10" s="12">
        <v>1.8</v>
      </c>
      <c r="C10" s="13">
        <v>0</v>
      </c>
      <c r="D10" s="13">
        <v>1.8</v>
      </c>
      <c r="E10" s="13">
        <v>0</v>
      </c>
      <c r="F10" s="13">
        <v>1.8</v>
      </c>
      <c r="G10" s="14">
        <v>0</v>
      </c>
      <c r="H10" s="15">
        <v>1.8</v>
      </c>
      <c r="I10" s="17">
        <v>0</v>
      </c>
      <c r="J10" s="18">
        <v>1.8</v>
      </c>
      <c r="K10" s="15">
        <v>0</v>
      </c>
      <c r="L10" s="15">
        <v>1.8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7">
        <v>0</v>
      </c>
      <c r="S10" s="18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21">
        <v>0</v>
      </c>
    </row>
    <row r="11" spans="1:25" ht="29.25" customHeight="1">
      <c r="A11" s="11" t="s">
        <v>229</v>
      </c>
      <c r="B11" s="12">
        <v>14</v>
      </c>
      <c r="C11" s="13">
        <v>14</v>
      </c>
      <c r="D11" s="13">
        <v>0</v>
      </c>
      <c r="E11" s="13">
        <v>0</v>
      </c>
      <c r="F11" s="13">
        <v>0</v>
      </c>
      <c r="G11" s="14">
        <v>0</v>
      </c>
      <c r="H11" s="15">
        <v>14.8</v>
      </c>
      <c r="I11" s="17">
        <v>14.8</v>
      </c>
      <c r="J11" s="18">
        <v>0</v>
      </c>
      <c r="K11" s="15">
        <v>0</v>
      </c>
      <c r="L11" s="15">
        <v>0</v>
      </c>
      <c r="M11" s="15">
        <v>0</v>
      </c>
      <c r="N11" s="15">
        <v>-0.8</v>
      </c>
      <c r="O11" s="15">
        <v>-0.8</v>
      </c>
      <c r="P11" s="15">
        <v>0</v>
      </c>
      <c r="Q11" s="15">
        <v>0</v>
      </c>
      <c r="R11" s="17">
        <v>0</v>
      </c>
      <c r="S11" s="18">
        <v>0</v>
      </c>
      <c r="T11" s="19">
        <v>-0.05405405405405406</v>
      </c>
      <c r="U11" s="19">
        <v>-0.05405405405405406</v>
      </c>
      <c r="V11" s="19">
        <v>0</v>
      </c>
      <c r="W11" s="19">
        <v>0</v>
      </c>
      <c r="X11" s="19">
        <v>0</v>
      </c>
      <c r="Y11" s="21">
        <v>0</v>
      </c>
    </row>
    <row r="12" spans="1:255" ht="29.25" customHeight="1">
      <c r="A12" s="11" t="s">
        <v>233</v>
      </c>
      <c r="B12" s="12">
        <v>4</v>
      </c>
      <c r="C12" s="13">
        <v>4</v>
      </c>
      <c r="D12" s="13">
        <v>0</v>
      </c>
      <c r="E12" s="13">
        <v>0</v>
      </c>
      <c r="F12" s="13">
        <v>0</v>
      </c>
      <c r="G12" s="14">
        <v>0</v>
      </c>
      <c r="H12" s="15">
        <v>4.5</v>
      </c>
      <c r="I12" s="17">
        <v>4.5</v>
      </c>
      <c r="J12" s="18">
        <v>0</v>
      </c>
      <c r="K12" s="15">
        <v>0</v>
      </c>
      <c r="L12" s="15">
        <v>0</v>
      </c>
      <c r="M12" s="15">
        <v>0</v>
      </c>
      <c r="N12" s="15">
        <v>-0.5</v>
      </c>
      <c r="O12" s="15">
        <v>-0.5</v>
      </c>
      <c r="P12" s="15">
        <v>0</v>
      </c>
      <c r="Q12" s="15">
        <v>0</v>
      </c>
      <c r="R12" s="17">
        <v>0</v>
      </c>
      <c r="S12" s="18">
        <v>0</v>
      </c>
      <c r="T12" s="19">
        <v>-0.1111111111111111</v>
      </c>
      <c r="U12" s="19">
        <v>-0.1111111111111111</v>
      </c>
      <c r="V12" s="19">
        <v>0</v>
      </c>
      <c r="W12" s="19">
        <v>0</v>
      </c>
      <c r="X12" s="19">
        <v>0</v>
      </c>
      <c r="Y12" s="21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9.25" customHeight="1">
      <c r="A13" s="11" t="s">
        <v>236</v>
      </c>
      <c r="B13" s="12">
        <v>9</v>
      </c>
      <c r="C13" s="13">
        <v>4</v>
      </c>
      <c r="D13" s="13">
        <v>5</v>
      </c>
      <c r="E13" s="13">
        <v>0</v>
      </c>
      <c r="F13" s="13">
        <v>5</v>
      </c>
      <c r="G13" s="14">
        <v>0</v>
      </c>
      <c r="H13" s="15">
        <v>0</v>
      </c>
      <c r="I13" s="17">
        <v>0</v>
      </c>
      <c r="J13" s="18">
        <v>0</v>
      </c>
      <c r="K13" s="15">
        <v>0</v>
      </c>
      <c r="L13" s="15">
        <v>0</v>
      </c>
      <c r="M13" s="15">
        <v>0</v>
      </c>
      <c r="N13" s="15">
        <v>9</v>
      </c>
      <c r="O13" s="15">
        <v>4</v>
      </c>
      <c r="P13" s="15">
        <v>5</v>
      </c>
      <c r="Q13" s="15">
        <v>0</v>
      </c>
      <c r="R13" s="17">
        <v>5</v>
      </c>
      <c r="S13" s="18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21">
        <v>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9.25" customHeight="1">
      <c r="A14" s="11" t="s">
        <v>237</v>
      </c>
      <c r="B14" s="12">
        <v>80</v>
      </c>
      <c r="C14" s="13">
        <v>62</v>
      </c>
      <c r="D14" s="13">
        <v>18</v>
      </c>
      <c r="E14" s="13">
        <v>0</v>
      </c>
      <c r="F14" s="13">
        <v>18</v>
      </c>
      <c r="G14" s="14">
        <v>0</v>
      </c>
      <c r="H14" s="15">
        <v>73</v>
      </c>
      <c r="I14" s="17">
        <v>40</v>
      </c>
      <c r="J14" s="18">
        <v>33</v>
      </c>
      <c r="K14" s="15">
        <v>0</v>
      </c>
      <c r="L14" s="15">
        <v>33</v>
      </c>
      <c r="M14" s="15">
        <v>0</v>
      </c>
      <c r="N14" s="15">
        <v>7</v>
      </c>
      <c r="O14" s="15">
        <v>22</v>
      </c>
      <c r="P14" s="15">
        <v>-15</v>
      </c>
      <c r="Q14" s="15">
        <v>0</v>
      </c>
      <c r="R14" s="17">
        <v>-15</v>
      </c>
      <c r="S14" s="18">
        <v>0</v>
      </c>
      <c r="T14" s="19">
        <v>0.0958904109589041</v>
      </c>
      <c r="U14" s="19">
        <v>0.55</v>
      </c>
      <c r="V14" s="19">
        <v>-0.45454545454545453</v>
      </c>
      <c r="W14" s="19">
        <v>0</v>
      </c>
      <c r="X14" s="19">
        <v>-0.45454545454545453</v>
      </c>
      <c r="Y14" s="21">
        <v>0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" ht="29.25" customHeight="1">
      <c r="A15" s="11" t="s">
        <v>223</v>
      </c>
      <c r="B15" s="12">
        <v>29.5</v>
      </c>
      <c r="C15" s="13">
        <v>16.4</v>
      </c>
      <c r="D15" s="13">
        <v>13.1</v>
      </c>
      <c r="E15" s="13">
        <v>0</v>
      </c>
      <c r="F15" s="13">
        <v>13.1</v>
      </c>
      <c r="G15" s="14">
        <v>0</v>
      </c>
      <c r="H15" s="15">
        <v>32.4</v>
      </c>
      <c r="I15" s="17">
        <v>16.4</v>
      </c>
      <c r="J15" s="18">
        <v>16</v>
      </c>
      <c r="K15" s="15">
        <v>0</v>
      </c>
      <c r="L15" s="15">
        <v>16</v>
      </c>
      <c r="M15" s="15">
        <v>0</v>
      </c>
      <c r="N15" s="15">
        <v>-2.9</v>
      </c>
      <c r="O15" s="15">
        <v>0</v>
      </c>
      <c r="P15" s="15">
        <v>-2.9</v>
      </c>
      <c r="Q15" s="15">
        <v>0</v>
      </c>
      <c r="R15" s="17">
        <v>-2.9</v>
      </c>
      <c r="S15" s="18">
        <v>0</v>
      </c>
      <c r="T15" s="19">
        <v>-0.08950617283950617</v>
      </c>
      <c r="U15" s="19">
        <v>0</v>
      </c>
      <c r="V15" s="19">
        <v>-0.18125</v>
      </c>
      <c r="W15" s="19">
        <v>0</v>
      </c>
      <c r="X15" s="19">
        <v>-0.18125</v>
      </c>
      <c r="Y15" s="21">
        <v>0</v>
      </c>
    </row>
    <row r="16" spans="1:25" ht="29.25" customHeight="1">
      <c r="A16" s="11" t="s">
        <v>231</v>
      </c>
      <c r="B16" s="12">
        <v>25</v>
      </c>
      <c r="C16" s="13">
        <v>20</v>
      </c>
      <c r="D16" s="13">
        <v>5</v>
      </c>
      <c r="E16" s="13">
        <v>0</v>
      </c>
      <c r="F16" s="13">
        <v>5</v>
      </c>
      <c r="G16" s="14">
        <v>0</v>
      </c>
      <c r="H16" s="15">
        <v>40</v>
      </c>
      <c r="I16" s="17">
        <v>21</v>
      </c>
      <c r="J16" s="18">
        <v>19</v>
      </c>
      <c r="K16" s="15">
        <v>0</v>
      </c>
      <c r="L16" s="15">
        <v>19</v>
      </c>
      <c r="M16" s="15">
        <v>0</v>
      </c>
      <c r="N16" s="15">
        <v>-15</v>
      </c>
      <c r="O16" s="15">
        <v>-1</v>
      </c>
      <c r="P16" s="15">
        <v>-14</v>
      </c>
      <c r="Q16" s="15">
        <v>0</v>
      </c>
      <c r="R16" s="17">
        <v>-14</v>
      </c>
      <c r="S16" s="18">
        <v>0</v>
      </c>
      <c r="T16" s="19">
        <v>-0.375</v>
      </c>
      <c r="U16" s="19">
        <v>-0.047619047619047616</v>
      </c>
      <c r="V16" s="19">
        <v>-0.7368421052631579</v>
      </c>
      <c r="W16" s="19">
        <v>0</v>
      </c>
      <c r="X16" s="19">
        <v>-0.7368421052631579</v>
      </c>
      <c r="Y16" s="21">
        <v>0</v>
      </c>
    </row>
    <row r="17" spans="1:25" ht="29.25" customHeight="1">
      <c r="A17" s="11" t="s">
        <v>235</v>
      </c>
      <c r="B17" s="12">
        <v>4</v>
      </c>
      <c r="C17" s="13">
        <v>1</v>
      </c>
      <c r="D17" s="13">
        <v>3</v>
      </c>
      <c r="E17" s="13">
        <v>0</v>
      </c>
      <c r="F17" s="13">
        <v>3</v>
      </c>
      <c r="G17" s="14">
        <v>0</v>
      </c>
      <c r="H17" s="15">
        <v>0</v>
      </c>
      <c r="I17" s="17">
        <v>0</v>
      </c>
      <c r="J17" s="18">
        <v>0</v>
      </c>
      <c r="K17" s="15">
        <v>0</v>
      </c>
      <c r="L17" s="15">
        <v>0</v>
      </c>
      <c r="M17" s="15">
        <v>0</v>
      </c>
      <c r="N17" s="15">
        <v>4</v>
      </c>
      <c r="O17" s="15">
        <v>1</v>
      </c>
      <c r="P17" s="15">
        <v>3</v>
      </c>
      <c r="Q17" s="15">
        <v>0</v>
      </c>
      <c r="R17" s="17">
        <v>3</v>
      </c>
      <c r="S17" s="18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21">
        <v>0</v>
      </c>
    </row>
    <row r="18" spans="1:25" ht="29.25" customHeight="1">
      <c r="A18" s="11" t="s">
        <v>226</v>
      </c>
      <c r="B18" s="12">
        <v>3</v>
      </c>
      <c r="C18" s="13">
        <v>1</v>
      </c>
      <c r="D18" s="13">
        <v>2</v>
      </c>
      <c r="E18" s="13">
        <v>0</v>
      </c>
      <c r="F18" s="13">
        <v>2</v>
      </c>
      <c r="G18" s="14">
        <v>0</v>
      </c>
      <c r="H18" s="15">
        <v>4</v>
      </c>
      <c r="I18" s="17">
        <v>2</v>
      </c>
      <c r="J18" s="18">
        <v>2</v>
      </c>
      <c r="K18" s="15">
        <v>0</v>
      </c>
      <c r="L18" s="15">
        <v>2</v>
      </c>
      <c r="M18" s="15">
        <v>0</v>
      </c>
      <c r="N18" s="15">
        <v>-1</v>
      </c>
      <c r="O18" s="15">
        <v>-1</v>
      </c>
      <c r="P18" s="15">
        <v>0</v>
      </c>
      <c r="Q18" s="15">
        <v>0</v>
      </c>
      <c r="R18" s="17">
        <v>0</v>
      </c>
      <c r="S18" s="18">
        <v>0</v>
      </c>
      <c r="T18" s="19">
        <v>-0.25</v>
      </c>
      <c r="U18" s="19">
        <v>-0.5</v>
      </c>
      <c r="V18" s="19">
        <v>0</v>
      </c>
      <c r="W18" s="19">
        <v>0</v>
      </c>
      <c r="X18" s="19">
        <v>0</v>
      </c>
      <c r="Y18" s="21">
        <v>0</v>
      </c>
    </row>
    <row r="19" spans="1:25" ht="29.25" customHeight="1">
      <c r="A19" s="11" t="s">
        <v>227</v>
      </c>
      <c r="B19" s="12">
        <v>9</v>
      </c>
      <c r="C19" s="13">
        <v>5</v>
      </c>
      <c r="D19" s="13">
        <v>4</v>
      </c>
      <c r="E19" s="13">
        <v>0</v>
      </c>
      <c r="F19" s="13">
        <v>4</v>
      </c>
      <c r="G19" s="14">
        <v>0</v>
      </c>
      <c r="H19" s="15">
        <v>42</v>
      </c>
      <c r="I19" s="17">
        <v>30</v>
      </c>
      <c r="J19" s="18">
        <v>12</v>
      </c>
      <c r="K19" s="15">
        <v>0</v>
      </c>
      <c r="L19" s="15">
        <v>12</v>
      </c>
      <c r="M19" s="15">
        <v>0</v>
      </c>
      <c r="N19" s="15">
        <v>-33</v>
      </c>
      <c r="O19" s="15">
        <v>-25</v>
      </c>
      <c r="P19" s="15">
        <v>-8</v>
      </c>
      <c r="Q19" s="15">
        <v>0</v>
      </c>
      <c r="R19" s="17">
        <v>-8</v>
      </c>
      <c r="S19" s="18">
        <v>0</v>
      </c>
      <c r="T19" s="19">
        <v>-0.7857142857142857</v>
      </c>
      <c r="U19" s="19">
        <v>-0.8333333333333334</v>
      </c>
      <c r="V19" s="19">
        <v>-0.6666666666666666</v>
      </c>
      <c r="W19" s="19">
        <v>0</v>
      </c>
      <c r="X19" s="19">
        <v>-0.6666666666666666</v>
      </c>
      <c r="Y19" s="21">
        <v>0</v>
      </c>
    </row>
    <row r="20" spans="1:25" ht="29.25" customHeight="1">
      <c r="A20" s="11" t="s">
        <v>232</v>
      </c>
      <c r="B20" s="12">
        <v>5.8</v>
      </c>
      <c r="C20" s="13">
        <v>2</v>
      </c>
      <c r="D20" s="13">
        <v>3.8</v>
      </c>
      <c r="E20" s="13">
        <v>0</v>
      </c>
      <c r="F20" s="13">
        <v>3.8</v>
      </c>
      <c r="G20" s="14">
        <v>0</v>
      </c>
      <c r="H20" s="15">
        <v>5.8</v>
      </c>
      <c r="I20" s="17">
        <v>2</v>
      </c>
      <c r="J20" s="18">
        <v>3.8</v>
      </c>
      <c r="K20" s="15">
        <v>0</v>
      </c>
      <c r="L20" s="15">
        <v>3.8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>
        <v>0</v>
      </c>
      <c r="S20" s="18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21">
        <v>0</v>
      </c>
    </row>
    <row r="21" spans="1:25" ht="29.25" customHeight="1">
      <c r="A21" s="11" t="s">
        <v>228</v>
      </c>
      <c r="B21" s="12">
        <v>26</v>
      </c>
      <c r="C21" s="13">
        <v>15</v>
      </c>
      <c r="D21" s="13">
        <v>11</v>
      </c>
      <c r="E21" s="13">
        <v>0</v>
      </c>
      <c r="F21" s="13">
        <v>11</v>
      </c>
      <c r="G21" s="14">
        <v>0</v>
      </c>
      <c r="H21" s="15">
        <v>40</v>
      </c>
      <c r="I21" s="17">
        <v>20</v>
      </c>
      <c r="J21" s="18">
        <v>20</v>
      </c>
      <c r="K21" s="15">
        <v>0</v>
      </c>
      <c r="L21" s="15">
        <v>20</v>
      </c>
      <c r="M21" s="15">
        <v>0</v>
      </c>
      <c r="N21" s="15">
        <v>-14</v>
      </c>
      <c r="O21" s="15">
        <v>-5</v>
      </c>
      <c r="P21" s="15">
        <v>-9</v>
      </c>
      <c r="Q21" s="15">
        <v>0</v>
      </c>
      <c r="R21" s="17">
        <v>-9</v>
      </c>
      <c r="S21" s="18">
        <v>0</v>
      </c>
      <c r="T21" s="19">
        <v>-0.35</v>
      </c>
      <c r="U21" s="19">
        <v>-0.25</v>
      </c>
      <c r="V21" s="19">
        <v>-0.45</v>
      </c>
      <c r="W21" s="19">
        <v>0</v>
      </c>
      <c r="X21" s="19">
        <v>-0.45</v>
      </c>
      <c r="Y21" s="21">
        <v>0</v>
      </c>
    </row>
    <row r="22" spans="1:25" ht="29.25" customHeight="1">
      <c r="A22" s="11" t="s">
        <v>273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4">
        <v>0</v>
      </c>
      <c r="H22" s="15">
        <v>0.3</v>
      </c>
      <c r="I22" s="17">
        <v>0.3</v>
      </c>
      <c r="J22" s="18">
        <v>0</v>
      </c>
      <c r="K22" s="15">
        <v>0</v>
      </c>
      <c r="L22" s="15">
        <v>0</v>
      </c>
      <c r="M22" s="15">
        <v>0</v>
      </c>
      <c r="N22" s="15">
        <v>-0.3</v>
      </c>
      <c r="O22" s="15">
        <v>-0.3</v>
      </c>
      <c r="P22" s="15">
        <v>0</v>
      </c>
      <c r="Q22" s="15">
        <v>0</v>
      </c>
      <c r="R22" s="17">
        <v>0</v>
      </c>
      <c r="S22" s="18">
        <v>0</v>
      </c>
      <c r="T22" s="19">
        <v>-1</v>
      </c>
      <c r="U22" s="19">
        <v>-1</v>
      </c>
      <c r="V22" s="19">
        <v>0</v>
      </c>
      <c r="W22" s="19">
        <v>0</v>
      </c>
      <c r="X22" s="19">
        <v>0</v>
      </c>
      <c r="Y22" s="21">
        <v>0</v>
      </c>
    </row>
    <row r="23" spans="1:25" ht="29.25" customHeight="1">
      <c r="A23" s="11" t="s">
        <v>234</v>
      </c>
      <c r="B23" s="12">
        <v>5.32</v>
      </c>
      <c r="C23" s="13">
        <v>1.9</v>
      </c>
      <c r="D23" s="13">
        <v>3.42</v>
      </c>
      <c r="E23" s="13">
        <v>0</v>
      </c>
      <c r="F23" s="13">
        <v>3.42</v>
      </c>
      <c r="G23" s="14">
        <v>0</v>
      </c>
      <c r="H23" s="15">
        <v>5.32</v>
      </c>
      <c r="I23" s="17">
        <v>1.9</v>
      </c>
      <c r="J23" s="18">
        <v>3.42</v>
      </c>
      <c r="K23" s="15">
        <v>0</v>
      </c>
      <c r="L23" s="15">
        <v>3.42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7">
        <v>0</v>
      </c>
      <c r="S23" s="18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21">
        <v>0</v>
      </c>
    </row>
    <row r="24" spans="1:25" ht="29.25" customHeight="1">
      <c r="A24" s="11" t="s">
        <v>222</v>
      </c>
      <c r="B24" s="12">
        <v>7</v>
      </c>
      <c r="C24" s="13">
        <v>2</v>
      </c>
      <c r="D24" s="13">
        <v>5</v>
      </c>
      <c r="E24" s="13">
        <v>0</v>
      </c>
      <c r="F24" s="13">
        <v>5</v>
      </c>
      <c r="G24" s="14">
        <v>0</v>
      </c>
      <c r="H24" s="15">
        <v>7</v>
      </c>
      <c r="I24" s="17">
        <v>2</v>
      </c>
      <c r="J24" s="18">
        <v>5</v>
      </c>
      <c r="K24" s="15">
        <v>0</v>
      </c>
      <c r="L24" s="15">
        <v>5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7">
        <v>0</v>
      </c>
      <c r="S24" s="18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21">
        <v>0</v>
      </c>
    </row>
    <row r="25" spans="1:25" ht="29.25" customHeight="1">
      <c r="A25" s="11" t="s">
        <v>230</v>
      </c>
      <c r="B25" s="12">
        <v>4</v>
      </c>
      <c r="C25" s="13">
        <v>0</v>
      </c>
      <c r="D25" s="13">
        <v>4</v>
      </c>
      <c r="E25" s="13">
        <v>0</v>
      </c>
      <c r="F25" s="13">
        <v>4</v>
      </c>
      <c r="G25" s="14">
        <v>0</v>
      </c>
      <c r="H25" s="15">
        <v>9</v>
      </c>
      <c r="I25" s="17">
        <v>5</v>
      </c>
      <c r="J25" s="18">
        <v>4</v>
      </c>
      <c r="K25" s="15">
        <v>0</v>
      </c>
      <c r="L25" s="15">
        <v>4</v>
      </c>
      <c r="M25" s="15">
        <v>0</v>
      </c>
      <c r="N25" s="15">
        <v>-5</v>
      </c>
      <c r="O25" s="15">
        <v>-5</v>
      </c>
      <c r="P25" s="15">
        <v>0</v>
      </c>
      <c r="Q25" s="15">
        <v>0</v>
      </c>
      <c r="R25" s="17">
        <v>0</v>
      </c>
      <c r="S25" s="18">
        <v>0</v>
      </c>
      <c r="T25" s="19">
        <v>-0.5555555555555556</v>
      </c>
      <c r="U25" s="19">
        <v>-1</v>
      </c>
      <c r="V25" s="19">
        <v>0</v>
      </c>
      <c r="W25" s="19">
        <v>0</v>
      </c>
      <c r="X25" s="19">
        <v>0</v>
      </c>
      <c r="Y25" s="21">
        <v>0</v>
      </c>
    </row>
  </sheetData>
  <sheetProtection/>
  <mergeCells count="22">
    <mergeCell ref="A2:Y2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2">
      <selection activeCell="A28" sqref="A28:D28"/>
    </sheetView>
  </sheetViews>
  <sheetFormatPr defaultColWidth="9.16015625" defaultRowHeight="25.5" customHeight="1"/>
  <cols>
    <col min="1" max="1" width="41.16015625" style="84" customWidth="1"/>
    <col min="2" max="2" width="17.83203125" style="84" customWidth="1"/>
    <col min="3" max="3" width="38.66015625" style="84" customWidth="1"/>
    <col min="4" max="4" width="19.5" style="84" customWidth="1"/>
    <col min="5" max="16384" width="9.16015625" style="84" customWidth="1"/>
  </cols>
  <sheetData>
    <row r="1" spans="1:4" ht="21" customHeight="1">
      <c r="A1" s="121" t="s">
        <v>39</v>
      </c>
      <c r="B1" s="122"/>
      <c r="C1" s="122"/>
      <c r="D1" s="122"/>
    </row>
    <row r="2" spans="1:9" ht="21" customHeight="1">
      <c r="A2" s="123" t="s">
        <v>40</v>
      </c>
      <c r="B2" s="4"/>
      <c r="C2" s="4"/>
      <c r="D2" s="4"/>
      <c r="E2" s="124"/>
      <c r="F2" s="124"/>
      <c r="G2" s="124"/>
      <c r="H2" s="124"/>
      <c r="I2" s="124"/>
    </row>
    <row r="3" spans="2:4" ht="21" customHeight="1">
      <c r="B3" s="125"/>
      <c r="C3" s="126"/>
      <c r="D3" s="127" t="s">
        <v>2</v>
      </c>
    </row>
    <row r="4" spans="1:4" ht="22.5" customHeight="1">
      <c r="A4" s="128" t="s">
        <v>41</v>
      </c>
      <c r="B4" s="129"/>
      <c r="C4" s="128" t="s">
        <v>42</v>
      </c>
      <c r="D4" s="128"/>
    </row>
    <row r="5" spans="1:4" ht="22.5" customHeight="1">
      <c r="A5" s="103" t="s">
        <v>43</v>
      </c>
      <c r="B5" s="103" t="s">
        <v>6</v>
      </c>
      <c r="C5" s="130" t="s">
        <v>44</v>
      </c>
      <c r="D5" s="103" t="s">
        <v>6</v>
      </c>
    </row>
    <row r="6" spans="1:5" ht="22.5" customHeight="1">
      <c r="A6" s="131" t="s">
        <v>45</v>
      </c>
      <c r="B6" s="132">
        <f>SUM(B7:B8)</f>
        <v>19262.21</v>
      </c>
      <c r="C6" s="133" t="s">
        <v>8</v>
      </c>
      <c r="D6" s="134">
        <v>0</v>
      </c>
      <c r="E6" s="135"/>
    </row>
    <row r="7" spans="1:5" ht="22.5" customHeight="1">
      <c r="A7" s="136" t="s">
        <v>46</v>
      </c>
      <c r="B7" s="137">
        <v>17314.93</v>
      </c>
      <c r="C7" s="133" t="s">
        <v>47</v>
      </c>
      <c r="D7" s="134">
        <v>0</v>
      </c>
      <c r="E7" s="135"/>
    </row>
    <row r="8" spans="1:5" ht="22.5" customHeight="1">
      <c r="A8" s="136" t="s">
        <v>48</v>
      </c>
      <c r="B8" s="138">
        <v>1947.28</v>
      </c>
      <c r="C8" s="133" t="s">
        <v>49</v>
      </c>
      <c r="D8" s="134">
        <v>15298.61</v>
      </c>
      <c r="E8" s="135"/>
    </row>
    <row r="9" spans="1:6" ht="22.5" customHeight="1">
      <c r="A9" s="131"/>
      <c r="B9" s="139"/>
      <c r="C9" s="140" t="s">
        <v>50</v>
      </c>
      <c r="D9" s="134">
        <v>0</v>
      </c>
      <c r="E9" s="135"/>
      <c r="F9" s="135"/>
    </row>
    <row r="10" spans="1:7" ht="22.5" customHeight="1">
      <c r="A10" s="131"/>
      <c r="B10" s="132"/>
      <c r="C10" s="140" t="s">
        <v>51</v>
      </c>
      <c r="D10" s="134">
        <v>1297.05</v>
      </c>
      <c r="E10" s="135"/>
      <c r="F10" s="135"/>
      <c r="G10" s="135"/>
    </row>
    <row r="11" spans="1:5" ht="22.5" customHeight="1">
      <c r="A11" s="131"/>
      <c r="B11" s="132"/>
      <c r="C11" s="140" t="s">
        <v>52</v>
      </c>
      <c r="D11" s="134">
        <v>1617.76</v>
      </c>
      <c r="E11" s="135"/>
    </row>
    <row r="12" spans="1:6" ht="22.5" customHeight="1">
      <c r="A12" s="131"/>
      <c r="B12" s="132"/>
      <c r="C12" s="140" t="s">
        <v>53</v>
      </c>
      <c r="D12" s="134">
        <v>0</v>
      </c>
      <c r="E12" s="135"/>
      <c r="F12" s="135"/>
    </row>
    <row r="13" spans="1:6" ht="22.5" customHeight="1">
      <c r="A13" s="131"/>
      <c r="B13" s="132"/>
      <c r="C13" s="140" t="s">
        <v>54</v>
      </c>
      <c r="D13" s="134">
        <v>0</v>
      </c>
      <c r="E13" s="135"/>
      <c r="F13" s="135"/>
    </row>
    <row r="14" spans="1:8" ht="22.5" customHeight="1">
      <c r="A14" s="141"/>
      <c r="B14" s="132"/>
      <c r="C14" s="140" t="s">
        <v>55</v>
      </c>
      <c r="D14" s="134">
        <v>0</v>
      </c>
      <c r="E14" s="135"/>
      <c r="F14" s="135"/>
      <c r="H14" s="135"/>
    </row>
    <row r="15" spans="1:9" ht="22.5" customHeight="1">
      <c r="A15" s="141"/>
      <c r="B15" s="132"/>
      <c r="C15" s="140" t="s">
        <v>56</v>
      </c>
      <c r="D15" s="134">
        <v>0</v>
      </c>
      <c r="E15" s="135"/>
      <c r="F15" s="135"/>
      <c r="G15" s="135"/>
      <c r="H15" s="135"/>
      <c r="I15" s="135"/>
    </row>
    <row r="16" spans="1:9" ht="22.5" customHeight="1">
      <c r="A16" s="142"/>
      <c r="B16" s="132"/>
      <c r="C16" s="140" t="s">
        <v>57</v>
      </c>
      <c r="D16" s="134">
        <v>0</v>
      </c>
      <c r="E16" s="135"/>
      <c r="F16" s="135"/>
      <c r="G16" s="135"/>
      <c r="H16" s="135"/>
      <c r="I16" s="135"/>
    </row>
    <row r="17" spans="1:8" ht="22.5" customHeight="1">
      <c r="A17" s="142"/>
      <c r="B17" s="132"/>
      <c r="C17" s="143" t="s">
        <v>58</v>
      </c>
      <c r="D17" s="134">
        <v>0</v>
      </c>
      <c r="E17" s="135"/>
      <c r="F17" s="135"/>
      <c r="G17" s="135"/>
      <c r="H17" s="135"/>
    </row>
    <row r="18" spans="1:9" ht="22.5" customHeight="1">
      <c r="A18" s="144"/>
      <c r="B18" s="132"/>
      <c r="C18" s="143" t="s">
        <v>59</v>
      </c>
      <c r="D18" s="134">
        <v>0</v>
      </c>
      <c r="E18" s="135"/>
      <c r="F18" s="135"/>
      <c r="G18" s="135"/>
      <c r="H18" s="135"/>
      <c r="I18" s="135"/>
    </row>
    <row r="19" spans="1:8" ht="22.5" customHeight="1">
      <c r="A19" s="142"/>
      <c r="B19" s="132"/>
      <c r="C19" s="143" t="s">
        <v>60</v>
      </c>
      <c r="D19" s="134">
        <v>0</v>
      </c>
      <c r="E19" s="135"/>
      <c r="F19" s="135"/>
      <c r="G19" s="135"/>
      <c r="H19" s="135"/>
    </row>
    <row r="20" spans="1:9" ht="22.5" customHeight="1">
      <c r="A20" s="142"/>
      <c r="B20" s="137"/>
      <c r="C20" s="131" t="s">
        <v>61</v>
      </c>
      <c r="D20" s="134">
        <v>0</v>
      </c>
      <c r="E20" s="135"/>
      <c r="F20" s="135"/>
      <c r="G20" s="135"/>
      <c r="H20" s="135"/>
      <c r="I20" s="135"/>
    </row>
    <row r="21" spans="1:8" ht="22.5" customHeight="1">
      <c r="A21" s="145"/>
      <c r="B21" s="138"/>
      <c r="C21" s="143" t="s">
        <v>62</v>
      </c>
      <c r="D21" s="134">
        <v>0</v>
      </c>
      <c r="E21" s="135"/>
      <c r="F21" s="135"/>
      <c r="G21" s="135"/>
      <c r="H21" s="135"/>
    </row>
    <row r="22" spans="1:7" ht="22.5" customHeight="1">
      <c r="A22" s="145"/>
      <c r="B22" s="137"/>
      <c r="C22" s="143" t="s">
        <v>30</v>
      </c>
      <c r="D22" s="134">
        <v>1048.79</v>
      </c>
      <c r="E22" s="135"/>
      <c r="F22" s="135"/>
      <c r="G22" s="135"/>
    </row>
    <row r="23" spans="1:8" ht="22.5" customHeight="1">
      <c r="A23" s="145"/>
      <c r="B23" s="137"/>
      <c r="C23" s="143" t="s">
        <v>63</v>
      </c>
      <c r="D23" s="134">
        <v>0</v>
      </c>
      <c r="E23" s="135"/>
      <c r="F23" s="135"/>
      <c r="G23" s="135"/>
      <c r="H23" s="135"/>
    </row>
    <row r="24" spans="1:8" ht="22.5" customHeight="1">
      <c r="A24" s="145"/>
      <c r="B24" s="132"/>
      <c r="C24" s="143" t="s">
        <v>32</v>
      </c>
      <c r="D24" s="134">
        <v>0</v>
      </c>
      <c r="E24" s="135"/>
      <c r="F24" s="135"/>
      <c r="G24" s="135"/>
      <c r="H24" s="135"/>
    </row>
    <row r="25" spans="1:8" ht="22.5" customHeight="1">
      <c r="A25" s="146" t="s">
        <v>64</v>
      </c>
      <c r="B25" s="137">
        <f>B6</f>
        <v>19262.21</v>
      </c>
      <c r="C25" s="147" t="s">
        <v>65</v>
      </c>
      <c r="D25" s="148">
        <f>SUM(D6:D24)</f>
        <v>19262.21</v>
      </c>
      <c r="E25" s="135"/>
      <c r="F25" s="135"/>
      <c r="G25" s="135"/>
      <c r="H25" s="135"/>
    </row>
    <row r="26" spans="1:7" ht="22.5" customHeight="1">
      <c r="A26" s="140" t="s">
        <v>66</v>
      </c>
      <c r="B26" s="139">
        <v>0</v>
      </c>
      <c r="C26" s="149" t="s">
        <v>36</v>
      </c>
      <c r="D26" s="150"/>
      <c r="E26" s="135"/>
      <c r="F26" s="135"/>
      <c r="G26" s="135"/>
    </row>
    <row r="27" spans="1:4" ht="22.5" customHeight="1">
      <c r="A27" s="146" t="s">
        <v>67</v>
      </c>
      <c r="B27" s="137">
        <f>B25</f>
        <v>19262.21</v>
      </c>
      <c r="C27" s="147" t="s">
        <v>68</v>
      </c>
      <c r="D27" s="148">
        <f>D25</f>
        <v>19262.21</v>
      </c>
    </row>
    <row r="28" spans="1:5" s="119" customFormat="1" ht="33" customHeight="1">
      <c r="A28" s="151"/>
      <c r="B28" s="152"/>
      <c r="C28" s="151"/>
      <c r="D28" s="152"/>
      <c r="E28" s="86"/>
    </row>
    <row r="29" spans="1:5" s="120" customFormat="1" ht="20.25" customHeight="1">
      <c r="A29" s="153"/>
      <c r="B29" s="153"/>
      <c r="C29" s="153"/>
      <c r="D29" s="153"/>
      <c r="E29" s="154"/>
    </row>
  </sheetData>
  <sheetProtection/>
  <mergeCells count="3">
    <mergeCell ref="A2:D2"/>
    <mergeCell ref="A28:D28"/>
    <mergeCell ref="A29:D29"/>
  </mergeCells>
  <printOptions horizontalCentered="1"/>
  <pageMargins left="0.79" right="0.79" top="0.59" bottom="0.59" header="0.2" footer="0.39"/>
  <pageSetup firstPageNumber="1" useFirstPageNumber="1"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tabSelected="1" workbookViewId="0" topLeftCell="A1">
      <selection activeCell="A2" sqref="A2:G2"/>
    </sheetView>
  </sheetViews>
  <sheetFormatPr defaultColWidth="9.16015625" defaultRowHeight="23.25" customHeight="1"/>
  <cols>
    <col min="1" max="2" width="6.16015625" style="98" customWidth="1"/>
    <col min="3" max="3" width="5.66015625" style="98" customWidth="1"/>
    <col min="4" max="4" width="30.33203125" style="98" customWidth="1"/>
    <col min="5" max="5" width="19.5" style="98" customWidth="1"/>
    <col min="6" max="6" width="19" style="98" customWidth="1"/>
    <col min="7" max="7" width="17.33203125" style="98" customWidth="1"/>
    <col min="8" max="16384" width="9.16015625" style="98" customWidth="1"/>
  </cols>
  <sheetData>
    <row r="1" spans="1:256" s="96" customFormat="1" ht="23.25" customHeight="1">
      <c r="A1" s="115" t="s">
        <v>69</v>
      </c>
      <c r="B1" s="99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7" ht="30" customHeight="1">
      <c r="A2" s="116" t="s">
        <v>70</v>
      </c>
      <c r="B2" s="100"/>
      <c r="C2" s="100"/>
      <c r="D2" s="100"/>
      <c r="E2" s="100"/>
      <c r="F2" s="100"/>
      <c r="G2" s="100"/>
    </row>
    <row r="3" ht="23.25" customHeight="1">
      <c r="G3" s="101" t="s">
        <v>2</v>
      </c>
    </row>
    <row r="4" spans="1:7" ht="23.25" customHeight="1">
      <c r="A4" s="102" t="s">
        <v>71</v>
      </c>
      <c r="B4" s="102"/>
      <c r="C4" s="102"/>
      <c r="D4" s="102" t="s">
        <v>72</v>
      </c>
      <c r="E4" s="102" t="s">
        <v>73</v>
      </c>
      <c r="F4" s="102" t="s">
        <v>74</v>
      </c>
      <c r="G4" s="102" t="s">
        <v>75</v>
      </c>
    </row>
    <row r="5" spans="1:7" ht="23.25" customHeight="1">
      <c r="A5" s="103" t="s">
        <v>76</v>
      </c>
      <c r="B5" s="103" t="s">
        <v>77</v>
      </c>
      <c r="C5" s="103" t="s">
        <v>78</v>
      </c>
      <c r="D5" s="103"/>
      <c r="E5" s="103"/>
      <c r="F5" s="103"/>
      <c r="G5" s="103"/>
    </row>
    <row r="6" spans="1:7" ht="25.5" customHeight="1">
      <c r="A6" s="51"/>
      <c r="B6" s="51"/>
      <c r="C6" s="51"/>
      <c r="D6" s="117" t="s">
        <v>73</v>
      </c>
      <c r="E6" s="59">
        <v>23923.21</v>
      </c>
      <c r="F6" s="54">
        <v>22714.16</v>
      </c>
      <c r="G6" s="55">
        <v>1209.05</v>
      </c>
    </row>
    <row r="7" spans="1:256" ht="25.5" customHeight="1">
      <c r="A7" s="51" t="s">
        <v>79</v>
      </c>
      <c r="B7" s="51"/>
      <c r="C7" s="51"/>
      <c r="D7" s="117" t="s">
        <v>80</v>
      </c>
      <c r="E7" s="59">
        <v>19931.61</v>
      </c>
      <c r="F7" s="54">
        <v>18818.61</v>
      </c>
      <c r="G7" s="55">
        <v>1113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51" t="s">
        <v>81</v>
      </c>
      <c r="B8" s="51" t="s">
        <v>82</v>
      </c>
      <c r="C8" s="51"/>
      <c r="D8" s="117" t="s">
        <v>83</v>
      </c>
      <c r="E8" s="59">
        <v>2245.49</v>
      </c>
      <c r="F8" s="54">
        <v>1614.09</v>
      </c>
      <c r="G8" s="55">
        <v>631.4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51" t="s">
        <v>84</v>
      </c>
      <c r="B9" s="51" t="s">
        <v>85</v>
      </c>
      <c r="C9" s="51" t="s">
        <v>82</v>
      </c>
      <c r="D9" s="117" t="s">
        <v>86</v>
      </c>
      <c r="E9" s="59">
        <v>547.29</v>
      </c>
      <c r="F9" s="54">
        <v>547.29</v>
      </c>
      <c r="G9" s="55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51" t="s">
        <v>87</v>
      </c>
      <c r="B10" s="51" t="s">
        <v>88</v>
      </c>
      <c r="C10" s="51" t="s">
        <v>85</v>
      </c>
      <c r="D10" s="117" t="s">
        <v>89</v>
      </c>
      <c r="E10" s="59">
        <v>547.29</v>
      </c>
      <c r="F10" s="54">
        <v>547.29</v>
      </c>
      <c r="G10" s="55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51" t="s">
        <v>84</v>
      </c>
      <c r="B11" s="51" t="s">
        <v>85</v>
      </c>
      <c r="C11" s="51" t="s">
        <v>90</v>
      </c>
      <c r="D11" s="117" t="s">
        <v>91</v>
      </c>
      <c r="E11" s="59">
        <v>1698.2</v>
      </c>
      <c r="F11" s="54">
        <v>1066.8</v>
      </c>
      <c r="G11" s="55">
        <v>631.4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51" t="s">
        <v>87</v>
      </c>
      <c r="B12" s="51" t="s">
        <v>88</v>
      </c>
      <c r="C12" s="51" t="s">
        <v>92</v>
      </c>
      <c r="D12" s="117" t="s">
        <v>93</v>
      </c>
      <c r="E12" s="59">
        <v>433.98</v>
      </c>
      <c r="F12" s="54">
        <v>393.18</v>
      </c>
      <c r="G12" s="55">
        <v>40.8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51" t="s">
        <v>87</v>
      </c>
      <c r="B13" s="51" t="s">
        <v>88</v>
      </c>
      <c r="C13" s="51" t="s">
        <v>92</v>
      </c>
      <c r="D13" s="117" t="s">
        <v>93</v>
      </c>
      <c r="E13" s="59">
        <v>330.34</v>
      </c>
      <c r="F13" s="54">
        <v>330.34</v>
      </c>
      <c r="G13" s="55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51" t="s">
        <v>87</v>
      </c>
      <c r="B14" s="51" t="s">
        <v>88</v>
      </c>
      <c r="C14" s="51" t="s">
        <v>92</v>
      </c>
      <c r="D14" s="117" t="s">
        <v>93</v>
      </c>
      <c r="E14" s="59">
        <v>933.88</v>
      </c>
      <c r="F14" s="54">
        <v>343.28</v>
      </c>
      <c r="G14" s="55">
        <v>590.6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51" t="s">
        <v>81</v>
      </c>
      <c r="B15" s="51" t="s">
        <v>94</v>
      </c>
      <c r="C15" s="51"/>
      <c r="D15" s="117" t="s">
        <v>95</v>
      </c>
      <c r="E15" s="59">
        <v>15533.7</v>
      </c>
      <c r="F15" s="54">
        <v>15093.7</v>
      </c>
      <c r="G15" s="55">
        <v>440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51" t="s">
        <v>84</v>
      </c>
      <c r="B16" s="51" t="s">
        <v>96</v>
      </c>
      <c r="C16" s="51" t="s">
        <v>82</v>
      </c>
      <c r="D16" s="117" t="s">
        <v>97</v>
      </c>
      <c r="E16" s="59">
        <v>880.97</v>
      </c>
      <c r="F16" s="54">
        <v>880.97</v>
      </c>
      <c r="G16" s="55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51" t="s">
        <v>87</v>
      </c>
      <c r="B17" s="51" t="s">
        <v>98</v>
      </c>
      <c r="C17" s="51" t="s">
        <v>85</v>
      </c>
      <c r="D17" s="117" t="s">
        <v>99</v>
      </c>
      <c r="E17" s="59">
        <v>880.97</v>
      </c>
      <c r="F17" s="54">
        <v>880.97</v>
      </c>
      <c r="G17" s="55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>
      <c r="A18" s="51" t="s">
        <v>84</v>
      </c>
      <c r="B18" s="51" t="s">
        <v>96</v>
      </c>
      <c r="C18" s="51" t="s">
        <v>94</v>
      </c>
      <c r="D18" s="117" t="s">
        <v>100</v>
      </c>
      <c r="E18" s="59">
        <v>2754.86</v>
      </c>
      <c r="F18" s="54">
        <v>2754.86</v>
      </c>
      <c r="G18" s="55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>
      <c r="A19" s="51" t="s">
        <v>87</v>
      </c>
      <c r="B19" s="51" t="s">
        <v>98</v>
      </c>
      <c r="C19" s="51" t="s">
        <v>96</v>
      </c>
      <c r="D19" s="117" t="s">
        <v>101</v>
      </c>
      <c r="E19" s="59">
        <v>1879.02</v>
      </c>
      <c r="F19" s="54">
        <v>1879.02</v>
      </c>
      <c r="G19" s="55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 s="51" t="s">
        <v>87</v>
      </c>
      <c r="B20" s="51" t="s">
        <v>98</v>
      </c>
      <c r="C20" s="51" t="s">
        <v>96</v>
      </c>
      <c r="D20" s="117" t="s">
        <v>101</v>
      </c>
      <c r="E20" s="59">
        <v>875.84</v>
      </c>
      <c r="F20" s="54">
        <v>875.84</v>
      </c>
      <c r="G20" s="55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51" t="s">
        <v>84</v>
      </c>
      <c r="B21" s="51" t="s">
        <v>96</v>
      </c>
      <c r="C21" s="51" t="s">
        <v>102</v>
      </c>
      <c r="D21" s="117" t="s">
        <v>103</v>
      </c>
      <c r="E21" s="59">
        <v>1867.23</v>
      </c>
      <c r="F21" s="54">
        <v>1867.23</v>
      </c>
      <c r="G21" s="55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customHeight="1">
      <c r="A22" s="51" t="s">
        <v>87</v>
      </c>
      <c r="B22" s="51" t="s">
        <v>98</v>
      </c>
      <c r="C22" s="51" t="s">
        <v>104</v>
      </c>
      <c r="D22" s="117" t="s">
        <v>105</v>
      </c>
      <c r="E22" s="59">
        <v>1867.23</v>
      </c>
      <c r="F22" s="54">
        <v>1867.23</v>
      </c>
      <c r="G22" s="55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5.5" customHeight="1">
      <c r="A23" s="51" t="s">
        <v>84</v>
      </c>
      <c r="B23" s="51" t="s">
        <v>96</v>
      </c>
      <c r="C23" s="51" t="s">
        <v>106</v>
      </c>
      <c r="D23" s="117" t="s">
        <v>107</v>
      </c>
      <c r="E23" s="59">
        <v>4144.17</v>
      </c>
      <c r="F23" s="54">
        <v>4144.17</v>
      </c>
      <c r="G23" s="55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 customHeight="1">
      <c r="A24" s="51" t="s">
        <v>87</v>
      </c>
      <c r="B24" s="51" t="s">
        <v>98</v>
      </c>
      <c r="C24" s="51" t="s">
        <v>108</v>
      </c>
      <c r="D24" s="117" t="s">
        <v>109</v>
      </c>
      <c r="E24" s="59">
        <v>4144.17</v>
      </c>
      <c r="F24" s="54">
        <v>4144.17</v>
      </c>
      <c r="G24" s="55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5.5" customHeight="1">
      <c r="A25" s="51" t="s">
        <v>84</v>
      </c>
      <c r="B25" s="51" t="s">
        <v>96</v>
      </c>
      <c r="C25" s="51" t="s">
        <v>110</v>
      </c>
      <c r="D25" s="117" t="s">
        <v>111</v>
      </c>
      <c r="E25" s="59">
        <v>5886.47</v>
      </c>
      <c r="F25" s="54">
        <v>5446.47</v>
      </c>
      <c r="G25" s="55">
        <v>440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5.5" customHeight="1">
      <c r="A26" s="51" t="s">
        <v>87</v>
      </c>
      <c r="B26" s="51" t="s">
        <v>98</v>
      </c>
      <c r="C26" s="51" t="s">
        <v>112</v>
      </c>
      <c r="D26" s="117" t="s">
        <v>113</v>
      </c>
      <c r="E26" s="59">
        <v>5886.47</v>
      </c>
      <c r="F26" s="54">
        <v>5446.47</v>
      </c>
      <c r="G26" s="55">
        <v>440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5.5" customHeight="1">
      <c r="A27" s="51" t="s">
        <v>81</v>
      </c>
      <c r="B27" s="51" t="s">
        <v>106</v>
      </c>
      <c r="C27" s="51"/>
      <c r="D27" s="117" t="s">
        <v>114</v>
      </c>
      <c r="E27" s="59">
        <v>1470.37</v>
      </c>
      <c r="F27" s="54">
        <v>1470.37</v>
      </c>
      <c r="G27" s="55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5.5" customHeight="1">
      <c r="A28" s="51" t="s">
        <v>84</v>
      </c>
      <c r="B28" s="51" t="s">
        <v>108</v>
      </c>
      <c r="C28" s="51" t="s">
        <v>106</v>
      </c>
      <c r="D28" s="117" t="s">
        <v>115</v>
      </c>
      <c r="E28" s="59">
        <v>1470.37</v>
      </c>
      <c r="F28" s="54">
        <v>1470.37</v>
      </c>
      <c r="G28" s="55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5.5" customHeight="1">
      <c r="A29" s="51" t="s">
        <v>87</v>
      </c>
      <c r="B29" s="51" t="s">
        <v>116</v>
      </c>
      <c r="C29" s="51" t="s">
        <v>108</v>
      </c>
      <c r="D29" s="117" t="s">
        <v>117</v>
      </c>
      <c r="E29" s="59">
        <v>1470.37</v>
      </c>
      <c r="F29" s="54">
        <v>1470.37</v>
      </c>
      <c r="G29" s="55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5.5" customHeight="1">
      <c r="A30" s="51" t="s">
        <v>81</v>
      </c>
      <c r="B30" s="51" t="s">
        <v>118</v>
      </c>
      <c r="C30" s="51"/>
      <c r="D30" s="117" t="s">
        <v>119</v>
      </c>
      <c r="E30" s="59">
        <v>411.79</v>
      </c>
      <c r="F30" s="54">
        <v>386.79</v>
      </c>
      <c r="G30" s="55">
        <v>25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 customHeight="1">
      <c r="A31" s="51" t="s">
        <v>84</v>
      </c>
      <c r="B31" s="51" t="s">
        <v>120</v>
      </c>
      <c r="C31" s="51" t="s">
        <v>82</v>
      </c>
      <c r="D31" s="117" t="s">
        <v>121</v>
      </c>
      <c r="E31" s="59">
        <v>411.79</v>
      </c>
      <c r="F31" s="54">
        <v>386.79</v>
      </c>
      <c r="G31" s="55">
        <v>25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5.5" customHeight="1">
      <c r="A32" s="51" t="s">
        <v>87</v>
      </c>
      <c r="B32" s="51" t="s">
        <v>122</v>
      </c>
      <c r="C32" s="51" t="s">
        <v>85</v>
      </c>
      <c r="D32" s="117" t="s">
        <v>123</v>
      </c>
      <c r="E32" s="59">
        <v>411.79</v>
      </c>
      <c r="F32" s="54">
        <v>386.79</v>
      </c>
      <c r="G32" s="55">
        <v>25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51" t="s">
        <v>81</v>
      </c>
      <c r="B33" s="51" t="s">
        <v>90</v>
      </c>
      <c r="C33" s="51"/>
      <c r="D33" s="117" t="s">
        <v>124</v>
      </c>
      <c r="E33" s="59">
        <v>270.26</v>
      </c>
      <c r="F33" s="54">
        <v>253.66</v>
      </c>
      <c r="G33" s="55">
        <v>16.6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5.5" customHeight="1">
      <c r="A34" s="51" t="s">
        <v>84</v>
      </c>
      <c r="B34" s="51" t="s">
        <v>92</v>
      </c>
      <c r="C34" s="51" t="s">
        <v>90</v>
      </c>
      <c r="D34" s="117" t="s">
        <v>125</v>
      </c>
      <c r="E34" s="59">
        <v>270.26</v>
      </c>
      <c r="F34" s="54">
        <v>253.66</v>
      </c>
      <c r="G34" s="55">
        <v>16.6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 customHeight="1">
      <c r="A35" s="51" t="s">
        <v>87</v>
      </c>
      <c r="B35" s="51" t="s">
        <v>126</v>
      </c>
      <c r="C35" s="51" t="s">
        <v>92</v>
      </c>
      <c r="D35" s="117" t="s">
        <v>127</v>
      </c>
      <c r="E35" s="59">
        <v>270.26</v>
      </c>
      <c r="F35" s="54">
        <v>253.66</v>
      </c>
      <c r="G35" s="55">
        <v>16.6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 customHeight="1">
      <c r="A36" s="51" t="s">
        <v>128</v>
      </c>
      <c r="B36" s="51"/>
      <c r="C36" s="51"/>
      <c r="D36" s="117" t="s">
        <v>129</v>
      </c>
      <c r="E36" s="59">
        <v>1317.05</v>
      </c>
      <c r="F36" s="54">
        <v>1221</v>
      </c>
      <c r="G36" s="55">
        <v>96.05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 customHeight="1">
      <c r="A37" s="51" t="s">
        <v>130</v>
      </c>
      <c r="B37" s="51" t="s">
        <v>102</v>
      </c>
      <c r="C37" s="51"/>
      <c r="D37" s="117" t="s">
        <v>131</v>
      </c>
      <c r="E37" s="59">
        <v>1317.05</v>
      </c>
      <c r="F37" s="54">
        <v>1221</v>
      </c>
      <c r="G37" s="55">
        <v>96.05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customHeight="1">
      <c r="A38" s="51" t="s">
        <v>132</v>
      </c>
      <c r="B38" s="51" t="s">
        <v>104</v>
      </c>
      <c r="C38" s="51" t="s">
        <v>110</v>
      </c>
      <c r="D38" s="117" t="s">
        <v>133</v>
      </c>
      <c r="E38" s="59">
        <v>25</v>
      </c>
      <c r="F38" s="54">
        <v>0</v>
      </c>
      <c r="G38" s="55">
        <v>25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51" t="s">
        <v>134</v>
      </c>
      <c r="B39" s="51" t="s">
        <v>135</v>
      </c>
      <c r="C39" s="51" t="s">
        <v>112</v>
      </c>
      <c r="D39" s="117" t="s">
        <v>136</v>
      </c>
      <c r="E39" s="59">
        <v>25</v>
      </c>
      <c r="F39" s="54">
        <v>0</v>
      </c>
      <c r="G39" s="55">
        <v>25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51" t="s">
        <v>132</v>
      </c>
      <c r="B40" s="51" t="s">
        <v>104</v>
      </c>
      <c r="C40" s="51" t="s">
        <v>137</v>
      </c>
      <c r="D40" s="117" t="s">
        <v>138</v>
      </c>
      <c r="E40" s="59">
        <v>756.21</v>
      </c>
      <c r="F40" s="54">
        <v>736.21</v>
      </c>
      <c r="G40" s="55">
        <v>20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7" ht="25.5" customHeight="1">
      <c r="A41" s="51" t="s">
        <v>134</v>
      </c>
      <c r="B41" s="51" t="s">
        <v>135</v>
      </c>
      <c r="C41" s="51" t="s">
        <v>139</v>
      </c>
      <c r="D41" s="117" t="s">
        <v>140</v>
      </c>
      <c r="E41" s="59">
        <v>588.3</v>
      </c>
      <c r="F41" s="54">
        <v>588.3</v>
      </c>
      <c r="G41" s="55">
        <v>0</v>
      </c>
    </row>
    <row r="42" spans="1:7" ht="25.5" customHeight="1">
      <c r="A42" s="51" t="s">
        <v>134</v>
      </c>
      <c r="B42" s="51" t="s">
        <v>135</v>
      </c>
      <c r="C42" s="51" t="s">
        <v>139</v>
      </c>
      <c r="D42" s="117" t="s">
        <v>140</v>
      </c>
      <c r="E42" s="59">
        <v>167.91</v>
      </c>
      <c r="F42" s="54">
        <v>147.91</v>
      </c>
      <c r="G42" s="55">
        <v>20</v>
      </c>
    </row>
    <row r="43" spans="1:7" ht="25.5" customHeight="1">
      <c r="A43" s="51" t="s">
        <v>132</v>
      </c>
      <c r="B43" s="51" t="s">
        <v>104</v>
      </c>
      <c r="C43" s="51" t="s">
        <v>118</v>
      </c>
      <c r="D43" s="117" t="s">
        <v>141</v>
      </c>
      <c r="E43" s="59">
        <v>172.29</v>
      </c>
      <c r="F43" s="54">
        <v>162.29</v>
      </c>
      <c r="G43" s="55">
        <v>10</v>
      </c>
    </row>
    <row r="44" spans="1:7" ht="25.5" customHeight="1">
      <c r="A44" s="51" t="s">
        <v>134</v>
      </c>
      <c r="B44" s="51" t="s">
        <v>135</v>
      </c>
      <c r="C44" s="51" t="s">
        <v>120</v>
      </c>
      <c r="D44" s="117" t="s">
        <v>142</v>
      </c>
      <c r="E44" s="59">
        <v>86.05</v>
      </c>
      <c r="F44" s="54">
        <v>76.05</v>
      </c>
      <c r="G44" s="55">
        <v>10</v>
      </c>
    </row>
    <row r="45" spans="1:7" ht="25.5" customHeight="1">
      <c r="A45" s="51" t="s">
        <v>134</v>
      </c>
      <c r="B45" s="51" t="s">
        <v>135</v>
      </c>
      <c r="C45" s="51" t="s">
        <v>120</v>
      </c>
      <c r="D45" s="117" t="s">
        <v>142</v>
      </c>
      <c r="E45" s="59">
        <v>86.24</v>
      </c>
      <c r="F45" s="54">
        <v>86.24</v>
      </c>
      <c r="G45" s="55">
        <v>0</v>
      </c>
    </row>
    <row r="46" spans="1:7" ht="25.5" customHeight="1">
      <c r="A46" s="51" t="s">
        <v>132</v>
      </c>
      <c r="B46" s="51" t="s">
        <v>104</v>
      </c>
      <c r="C46" s="51" t="s">
        <v>143</v>
      </c>
      <c r="D46" s="117" t="s">
        <v>144</v>
      </c>
      <c r="E46" s="59">
        <v>21</v>
      </c>
      <c r="F46" s="54">
        <v>0</v>
      </c>
      <c r="G46" s="55">
        <v>21</v>
      </c>
    </row>
    <row r="47" spans="1:7" ht="25.5" customHeight="1">
      <c r="A47" s="51" t="s">
        <v>134</v>
      </c>
      <c r="B47" s="51" t="s">
        <v>135</v>
      </c>
      <c r="C47" s="51" t="s">
        <v>145</v>
      </c>
      <c r="D47" s="117" t="s">
        <v>146</v>
      </c>
      <c r="E47" s="59">
        <v>21</v>
      </c>
      <c r="F47" s="54">
        <v>0</v>
      </c>
      <c r="G47" s="55">
        <v>21</v>
      </c>
    </row>
    <row r="48" spans="1:7" ht="25.5" customHeight="1">
      <c r="A48" s="51" t="s">
        <v>132</v>
      </c>
      <c r="B48" s="51" t="s">
        <v>104</v>
      </c>
      <c r="C48" s="51" t="s">
        <v>90</v>
      </c>
      <c r="D48" s="117" t="s">
        <v>147</v>
      </c>
      <c r="E48" s="59">
        <v>342.55</v>
      </c>
      <c r="F48" s="54">
        <v>322.5</v>
      </c>
      <c r="G48" s="55">
        <v>20.05</v>
      </c>
    </row>
    <row r="49" spans="1:7" ht="25.5" customHeight="1">
      <c r="A49" s="51" t="s">
        <v>134</v>
      </c>
      <c r="B49" s="51" t="s">
        <v>135</v>
      </c>
      <c r="C49" s="51" t="s">
        <v>92</v>
      </c>
      <c r="D49" s="117" t="s">
        <v>148</v>
      </c>
      <c r="E49" s="59">
        <v>15.05</v>
      </c>
      <c r="F49" s="54">
        <v>0</v>
      </c>
      <c r="G49" s="55">
        <v>15.05</v>
      </c>
    </row>
    <row r="50" spans="1:7" ht="25.5" customHeight="1">
      <c r="A50" s="51" t="s">
        <v>134</v>
      </c>
      <c r="B50" s="51" t="s">
        <v>135</v>
      </c>
      <c r="C50" s="51" t="s">
        <v>92</v>
      </c>
      <c r="D50" s="117" t="s">
        <v>148</v>
      </c>
      <c r="E50" s="59">
        <v>84.08</v>
      </c>
      <c r="F50" s="54">
        <v>79.08</v>
      </c>
      <c r="G50" s="55">
        <v>5</v>
      </c>
    </row>
    <row r="51" spans="1:7" ht="25.5" customHeight="1">
      <c r="A51" s="51" t="s">
        <v>134</v>
      </c>
      <c r="B51" s="51" t="s">
        <v>135</v>
      </c>
      <c r="C51" s="51" t="s">
        <v>92</v>
      </c>
      <c r="D51" s="117" t="s">
        <v>148</v>
      </c>
      <c r="E51" s="59">
        <v>190.09</v>
      </c>
      <c r="F51" s="54">
        <v>190.09</v>
      </c>
      <c r="G51" s="55">
        <v>0</v>
      </c>
    </row>
    <row r="52" spans="1:7" ht="25.5" customHeight="1">
      <c r="A52" s="51" t="s">
        <v>134</v>
      </c>
      <c r="B52" s="51" t="s">
        <v>135</v>
      </c>
      <c r="C52" s="51" t="s">
        <v>92</v>
      </c>
      <c r="D52" s="117" t="s">
        <v>148</v>
      </c>
      <c r="E52" s="59">
        <v>53.33</v>
      </c>
      <c r="F52" s="54">
        <v>53.33</v>
      </c>
      <c r="G52" s="55">
        <v>0</v>
      </c>
    </row>
    <row r="53" spans="1:7" ht="25.5" customHeight="1">
      <c r="A53" s="51" t="s">
        <v>149</v>
      </c>
      <c r="B53" s="51"/>
      <c r="C53" s="51"/>
      <c r="D53" s="117" t="s">
        <v>150</v>
      </c>
      <c r="E53" s="59">
        <v>1056.79</v>
      </c>
      <c r="F53" s="54">
        <v>1056.79</v>
      </c>
      <c r="G53" s="55">
        <v>0</v>
      </c>
    </row>
    <row r="54" spans="1:7" ht="25.5" customHeight="1">
      <c r="A54" s="51" t="s">
        <v>151</v>
      </c>
      <c r="B54" s="51" t="s">
        <v>94</v>
      </c>
      <c r="C54" s="51"/>
      <c r="D54" s="117" t="s">
        <v>152</v>
      </c>
      <c r="E54" s="59">
        <v>1056.79</v>
      </c>
      <c r="F54" s="54">
        <v>1056.79</v>
      </c>
      <c r="G54" s="55">
        <v>0</v>
      </c>
    </row>
    <row r="55" spans="1:7" ht="25.5" customHeight="1">
      <c r="A55" s="51" t="s">
        <v>153</v>
      </c>
      <c r="B55" s="51" t="s">
        <v>96</v>
      </c>
      <c r="C55" s="51" t="s">
        <v>82</v>
      </c>
      <c r="D55" s="117" t="s">
        <v>154</v>
      </c>
      <c r="E55" s="59">
        <v>1056.79</v>
      </c>
      <c r="F55" s="54">
        <v>1056.79</v>
      </c>
      <c r="G55" s="55">
        <v>0</v>
      </c>
    </row>
    <row r="56" spans="1:7" ht="25.5" customHeight="1">
      <c r="A56" s="51" t="s">
        <v>155</v>
      </c>
      <c r="B56" s="51" t="s">
        <v>98</v>
      </c>
      <c r="C56" s="51" t="s">
        <v>85</v>
      </c>
      <c r="D56" s="117" t="s">
        <v>156</v>
      </c>
      <c r="E56" s="59">
        <v>35.5</v>
      </c>
      <c r="F56" s="54">
        <v>35.5</v>
      </c>
      <c r="G56" s="55">
        <v>0</v>
      </c>
    </row>
    <row r="57" spans="1:7" ht="25.5" customHeight="1">
      <c r="A57" s="51" t="s">
        <v>155</v>
      </c>
      <c r="B57" s="51" t="s">
        <v>98</v>
      </c>
      <c r="C57" s="51" t="s">
        <v>85</v>
      </c>
      <c r="D57" s="117" t="s">
        <v>156</v>
      </c>
      <c r="E57" s="59">
        <v>27.52</v>
      </c>
      <c r="F57" s="54">
        <v>27.52</v>
      </c>
      <c r="G57" s="55">
        <v>0</v>
      </c>
    </row>
    <row r="58" spans="1:7" ht="25.5" customHeight="1">
      <c r="A58" s="51" t="s">
        <v>155</v>
      </c>
      <c r="B58" s="51" t="s">
        <v>98</v>
      </c>
      <c r="C58" s="51" t="s">
        <v>85</v>
      </c>
      <c r="D58" s="117" t="s">
        <v>156</v>
      </c>
      <c r="E58" s="59">
        <v>23.09</v>
      </c>
      <c r="F58" s="54">
        <v>23.09</v>
      </c>
      <c r="G58" s="55">
        <v>0</v>
      </c>
    </row>
    <row r="59" spans="1:7" ht="25.5" customHeight="1">
      <c r="A59" s="51" t="s">
        <v>155</v>
      </c>
      <c r="B59" s="51" t="s">
        <v>98</v>
      </c>
      <c r="C59" s="51" t="s">
        <v>85</v>
      </c>
      <c r="D59" s="117" t="s">
        <v>156</v>
      </c>
      <c r="E59" s="59">
        <v>109.24</v>
      </c>
      <c r="F59" s="54">
        <v>109.24</v>
      </c>
      <c r="G59" s="55">
        <v>0</v>
      </c>
    </row>
    <row r="60" spans="1:7" ht="25.5" customHeight="1">
      <c r="A60" s="51" t="s">
        <v>155</v>
      </c>
      <c r="B60" s="51" t="s">
        <v>98</v>
      </c>
      <c r="C60" s="51" t="s">
        <v>85</v>
      </c>
      <c r="D60" s="117" t="s">
        <v>156</v>
      </c>
      <c r="E60" s="59">
        <v>70.85</v>
      </c>
      <c r="F60" s="54">
        <v>70.85</v>
      </c>
      <c r="G60" s="55">
        <v>0</v>
      </c>
    </row>
    <row r="61" spans="1:7" ht="25.5" customHeight="1">
      <c r="A61" s="51" t="s">
        <v>155</v>
      </c>
      <c r="B61" s="51" t="s">
        <v>98</v>
      </c>
      <c r="C61" s="51" t="s">
        <v>85</v>
      </c>
      <c r="D61" s="117" t="s">
        <v>156</v>
      </c>
      <c r="E61" s="59">
        <v>30.79</v>
      </c>
      <c r="F61" s="54">
        <v>30.79</v>
      </c>
      <c r="G61" s="55">
        <v>0</v>
      </c>
    </row>
    <row r="62" spans="1:7" ht="25.5" customHeight="1">
      <c r="A62" s="51" t="s">
        <v>155</v>
      </c>
      <c r="B62" s="51" t="s">
        <v>98</v>
      </c>
      <c r="C62" s="51" t="s">
        <v>85</v>
      </c>
      <c r="D62" s="117" t="s">
        <v>156</v>
      </c>
      <c r="E62" s="59">
        <v>35.28</v>
      </c>
      <c r="F62" s="54">
        <v>35.28</v>
      </c>
      <c r="G62" s="55">
        <v>0</v>
      </c>
    </row>
    <row r="63" spans="1:7" ht="25.5" customHeight="1">
      <c r="A63" s="51" t="s">
        <v>155</v>
      </c>
      <c r="B63" s="51" t="s">
        <v>98</v>
      </c>
      <c r="C63" s="51" t="s">
        <v>85</v>
      </c>
      <c r="D63" s="117" t="s">
        <v>156</v>
      </c>
      <c r="E63" s="59">
        <v>222.44</v>
      </c>
      <c r="F63" s="54">
        <v>222.44</v>
      </c>
      <c r="G63" s="55">
        <v>0</v>
      </c>
    </row>
    <row r="64" spans="1:7" ht="25.5" customHeight="1">
      <c r="A64" s="51" t="s">
        <v>155</v>
      </c>
      <c r="B64" s="51" t="s">
        <v>98</v>
      </c>
      <c r="C64" s="51" t="s">
        <v>85</v>
      </c>
      <c r="D64" s="117" t="s">
        <v>156</v>
      </c>
      <c r="E64" s="59">
        <v>151.77</v>
      </c>
      <c r="F64" s="54">
        <v>151.77</v>
      </c>
      <c r="G64" s="55">
        <v>0</v>
      </c>
    </row>
    <row r="65" spans="1:7" ht="25.5" customHeight="1">
      <c r="A65" s="51" t="s">
        <v>155</v>
      </c>
      <c r="B65" s="51" t="s">
        <v>98</v>
      </c>
      <c r="C65" s="51" t="s">
        <v>85</v>
      </c>
      <c r="D65" s="117" t="s">
        <v>156</v>
      </c>
      <c r="E65" s="59">
        <v>234.42</v>
      </c>
      <c r="F65" s="54">
        <v>234.42</v>
      </c>
      <c r="G65" s="55">
        <v>0</v>
      </c>
    </row>
    <row r="66" spans="1:7" ht="25.5" customHeight="1">
      <c r="A66" s="51" t="s">
        <v>155</v>
      </c>
      <c r="B66" s="51" t="s">
        <v>98</v>
      </c>
      <c r="C66" s="51" t="s">
        <v>85</v>
      </c>
      <c r="D66" s="117" t="s">
        <v>156</v>
      </c>
      <c r="E66" s="59">
        <v>8.56</v>
      </c>
      <c r="F66" s="54">
        <v>8.56</v>
      </c>
      <c r="G66" s="55">
        <v>0</v>
      </c>
    </row>
    <row r="67" spans="1:7" ht="25.5" customHeight="1">
      <c r="A67" s="51" t="s">
        <v>155</v>
      </c>
      <c r="B67" s="51" t="s">
        <v>98</v>
      </c>
      <c r="C67" s="51" t="s">
        <v>85</v>
      </c>
      <c r="D67" s="117" t="s">
        <v>156</v>
      </c>
      <c r="E67" s="59">
        <v>4.91</v>
      </c>
      <c r="F67" s="54">
        <v>4.91</v>
      </c>
      <c r="G67" s="55">
        <v>0</v>
      </c>
    </row>
    <row r="68" spans="1:7" ht="25.5" customHeight="1">
      <c r="A68" s="51" t="s">
        <v>155</v>
      </c>
      <c r="B68" s="51" t="s">
        <v>98</v>
      </c>
      <c r="C68" s="51" t="s">
        <v>85</v>
      </c>
      <c r="D68" s="117" t="s">
        <v>156</v>
      </c>
      <c r="E68" s="59">
        <v>5.94</v>
      </c>
      <c r="F68" s="54">
        <v>5.94</v>
      </c>
      <c r="G68" s="55">
        <v>0</v>
      </c>
    </row>
    <row r="69" spans="1:7" ht="25.5" customHeight="1">
      <c r="A69" s="51" t="s">
        <v>155</v>
      </c>
      <c r="B69" s="51" t="s">
        <v>98</v>
      </c>
      <c r="C69" s="51" t="s">
        <v>85</v>
      </c>
      <c r="D69" s="117" t="s">
        <v>156</v>
      </c>
      <c r="E69" s="59">
        <v>26.06</v>
      </c>
      <c r="F69" s="54">
        <v>26.06</v>
      </c>
      <c r="G69" s="55">
        <v>0</v>
      </c>
    </row>
    <row r="70" spans="1:7" ht="25.5" customHeight="1">
      <c r="A70" s="51" t="s">
        <v>155</v>
      </c>
      <c r="B70" s="51" t="s">
        <v>98</v>
      </c>
      <c r="C70" s="51" t="s">
        <v>85</v>
      </c>
      <c r="D70" s="117" t="s">
        <v>156</v>
      </c>
      <c r="E70" s="59">
        <v>4.74</v>
      </c>
      <c r="F70" s="54">
        <v>4.74</v>
      </c>
      <c r="G70" s="55">
        <v>0</v>
      </c>
    </row>
    <row r="71" spans="1:7" ht="25.5" customHeight="1">
      <c r="A71" s="51" t="s">
        <v>155</v>
      </c>
      <c r="B71" s="51" t="s">
        <v>98</v>
      </c>
      <c r="C71" s="51" t="s">
        <v>85</v>
      </c>
      <c r="D71" s="117" t="s">
        <v>156</v>
      </c>
      <c r="E71" s="59">
        <v>8.56</v>
      </c>
      <c r="F71" s="54">
        <v>8.56</v>
      </c>
      <c r="G71" s="55">
        <v>0</v>
      </c>
    </row>
    <row r="72" spans="1:7" ht="25.5" customHeight="1">
      <c r="A72" s="51" t="s">
        <v>155</v>
      </c>
      <c r="B72" s="51" t="s">
        <v>98</v>
      </c>
      <c r="C72" s="51" t="s">
        <v>85</v>
      </c>
      <c r="D72" s="117" t="s">
        <v>156</v>
      </c>
      <c r="E72" s="59">
        <v>3.09</v>
      </c>
      <c r="F72" s="54">
        <v>3.09</v>
      </c>
      <c r="G72" s="55">
        <v>0</v>
      </c>
    </row>
    <row r="73" spans="1:7" ht="25.5" customHeight="1">
      <c r="A73" s="51" t="s">
        <v>155</v>
      </c>
      <c r="B73" s="51" t="s">
        <v>98</v>
      </c>
      <c r="C73" s="51" t="s">
        <v>85</v>
      </c>
      <c r="D73" s="117" t="s">
        <v>156</v>
      </c>
      <c r="E73" s="59">
        <v>39.91</v>
      </c>
      <c r="F73" s="54">
        <v>39.91</v>
      </c>
      <c r="G73" s="55">
        <v>0</v>
      </c>
    </row>
    <row r="74" spans="1:7" ht="25.5" customHeight="1">
      <c r="A74" s="51" t="s">
        <v>155</v>
      </c>
      <c r="B74" s="51" t="s">
        <v>98</v>
      </c>
      <c r="C74" s="51" t="s">
        <v>85</v>
      </c>
      <c r="D74" s="117" t="s">
        <v>156</v>
      </c>
      <c r="E74" s="59">
        <v>14.12</v>
      </c>
      <c r="F74" s="54">
        <v>14.12</v>
      </c>
      <c r="G74" s="55">
        <v>0</v>
      </c>
    </row>
    <row r="75" spans="1:7" ht="23.25" customHeight="1">
      <c r="A75" s="118">
        <v>208</v>
      </c>
      <c r="B75" s="51" t="s">
        <v>157</v>
      </c>
      <c r="C75" s="51" t="s">
        <v>85</v>
      </c>
      <c r="D75" s="45" t="s">
        <v>158</v>
      </c>
      <c r="E75" s="118">
        <v>123.89</v>
      </c>
      <c r="F75" s="118">
        <v>123.89</v>
      </c>
      <c r="G75" s="118"/>
    </row>
    <row r="76" spans="1:7" ht="23.25" customHeight="1">
      <c r="A76" s="118">
        <v>208</v>
      </c>
      <c r="B76" s="51" t="s">
        <v>157</v>
      </c>
      <c r="C76" s="51" t="s">
        <v>96</v>
      </c>
      <c r="D76" s="45" t="s">
        <v>159</v>
      </c>
      <c r="E76" s="118">
        <v>1493.87</v>
      </c>
      <c r="F76" s="118">
        <v>1493.87</v>
      </c>
      <c r="G76" s="118"/>
    </row>
  </sheetData>
  <sheetProtection/>
  <mergeCells count="6">
    <mergeCell ref="A2:G2"/>
    <mergeCell ref="A4:C4"/>
    <mergeCell ref="D4:D5"/>
    <mergeCell ref="E4:E5"/>
    <mergeCell ref="F4:F5"/>
    <mergeCell ref="G4:G5"/>
  </mergeCells>
  <printOptions horizontalCentered="1"/>
  <pageMargins left="0.79" right="0.79" top="0.79" bottom="0.79" header="0.51" footer="0.51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showGridLines="0" showZeros="0" workbookViewId="0" topLeftCell="A2">
      <selection activeCell="D6" activeCellId="2" sqref="D36 D14 D6"/>
    </sheetView>
  </sheetViews>
  <sheetFormatPr defaultColWidth="9.16015625" defaultRowHeight="23.25" customHeight="1"/>
  <cols>
    <col min="1" max="2" width="8.5" style="98" customWidth="1"/>
    <col min="3" max="3" width="36.66015625" style="98" customWidth="1"/>
    <col min="4" max="4" width="51.5" style="98" customWidth="1"/>
    <col min="5" max="16384" width="9.16015625" style="98" customWidth="1"/>
  </cols>
  <sheetData>
    <row r="1" spans="1:253" s="96" customFormat="1" ht="23.25" customHeight="1">
      <c r="A1" s="99" t="s">
        <v>160</v>
      </c>
      <c r="B1" s="99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4" ht="30" customHeight="1">
      <c r="A2" s="100" t="s">
        <v>161</v>
      </c>
      <c r="B2" s="100"/>
      <c r="C2" s="100"/>
      <c r="D2" s="100"/>
    </row>
    <row r="3" ht="23.25" customHeight="1">
      <c r="D3" s="101" t="s">
        <v>2</v>
      </c>
    </row>
    <row r="4" spans="1:4" ht="23.25" customHeight="1">
      <c r="A4" s="102" t="s">
        <v>71</v>
      </c>
      <c r="B4" s="102"/>
      <c r="C4" s="102" t="s">
        <v>72</v>
      </c>
      <c r="D4" s="102" t="s">
        <v>162</v>
      </c>
    </row>
    <row r="5" spans="1:4" ht="23.25" customHeight="1">
      <c r="A5" s="103" t="s">
        <v>76</v>
      </c>
      <c r="B5" s="103" t="s">
        <v>77</v>
      </c>
      <c r="C5" s="103"/>
      <c r="D5" s="103"/>
    </row>
    <row r="6" spans="1:256" s="97" customFormat="1" ht="23.25" customHeight="1">
      <c r="A6" s="104">
        <v>301</v>
      </c>
      <c r="B6" s="104"/>
      <c r="C6" s="104" t="s">
        <v>163</v>
      </c>
      <c r="D6" s="105">
        <f>SUM(D7:D13)</f>
        <v>12710.59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s="97" customFormat="1" ht="23.25" customHeight="1">
      <c r="A7" s="107">
        <v>301</v>
      </c>
      <c r="B7" s="107" t="s">
        <v>82</v>
      </c>
      <c r="C7" s="107" t="s">
        <v>164</v>
      </c>
      <c r="D7" s="108">
        <v>4674.56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3.25" customHeight="1">
      <c r="A8" s="109">
        <v>301</v>
      </c>
      <c r="B8" s="109" t="s">
        <v>94</v>
      </c>
      <c r="C8" s="109" t="s">
        <v>165</v>
      </c>
      <c r="D8" s="17">
        <v>700.71</v>
      </c>
      <c r="F8"/>
      <c r="G8" s="76"/>
      <c r="H8" s="76"/>
      <c r="I8" s="76"/>
      <c r="J8" s="76"/>
      <c r="K8" s="7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109" t="s">
        <v>166</v>
      </c>
      <c r="B9" s="109" t="s">
        <v>102</v>
      </c>
      <c r="C9" s="109" t="s">
        <v>167</v>
      </c>
      <c r="D9" s="17">
        <v>11.21</v>
      </c>
      <c r="F9" s="76"/>
      <c r="G9" s="76"/>
      <c r="H9" s="76"/>
      <c r="I9" s="76"/>
      <c r="J9" s="76"/>
      <c r="K9" s="7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109" t="s">
        <v>166</v>
      </c>
      <c r="B10" s="109" t="s">
        <v>106</v>
      </c>
      <c r="C10" s="109" t="s">
        <v>168</v>
      </c>
      <c r="D10" s="17">
        <f>706.25+225.11</f>
        <v>931.36</v>
      </c>
      <c r="F10" s="76"/>
      <c r="G10" s="76"/>
      <c r="H10" s="76"/>
      <c r="I10" s="76"/>
      <c r="J10" s="76"/>
      <c r="K10" s="7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109" t="s">
        <v>166</v>
      </c>
      <c r="B11" s="109" t="s">
        <v>118</v>
      </c>
      <c r="C11" s="109" t="s">
        <v>169</v>
      </c>
      <c r="D11" s="17">
        <v>3308.07</v>
      </c>
      <c r="F11" s="76"/>
      <c r="G11" s="76"/>
      <c r="H11" s="76"/>
      <c r="I11" s="76"/>
      <c r="J11" s="76"/>
      <c r="K11" s="7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ht="23.25" customHeight="1">
      <c r="A12" s="109" t="s">
        <v>166</v>
      </c>
      <c r="B12" s="109" t="s">
        <v>143</v>
      </c>
      <c r="C12" s="109" t="s">
        <v>170</v>
      </c>
      <c r="D12" s="17">
        <v>1719.17</v>
      </c>
      <c r="F12" s="76"/>
      <c r="G12" s="76"/>
      <c r="H12" s="76"/>
      <c r="I12" s="76"/>
      <c r="J12" s="76"/>
      <c r="K12" s="76"/>
    </row>
    <row r="13" spans="1:256" ht="23.25" customHeight="1">
      <c r="A13" s="110" t="s">
        <v>166</v>
      </c>
      <c r="B13" s="110" t="s">
        <v>90</v>
      </c>
      <c r="C13" s="110" t="s">
        <v>171</v>
      </c>
      <c r="D13" s="111">
        <v>1365.51</v>
      </c>
      <c r="F13" s="76"/>
      <c r="G13" s="76"/>
      <c r="H13" s="76"/>
      <c r="I13" s="76"/>
      <c r="J13" s="76"/>
      <c r="K13" s="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ht="23.25" customHeight="1">
      <c r="A14" s="104" t="s">
        <v>172</v>
      </c>
      <c r="B14" s="104"/>
      <c r="C14" s="104" t="s">
        <v>173</v>
      </c>
      <c r="D14" s="105">
        <f>SUM(D15:D35)</f>
        <v>2917.58</v>
      </c>
      <c r="F14" s="76"/>
      <c r="G14" s="76"/>
      <c r="H14" s="76"/>
      <c r="I14" s="76"/>
      <c r="J14" s="76"/>
      <c r="K14" s="76"/>
    </row>
    <row r="15" spans="1:256" ht="23.25" customHeight="1">
      <c r="A15" s="107" t="s">
        <v>172</v>
      </c>
      <c r="B15" s="107" t="s">
        <v>82</v>
      </c>
      <c r="C15" s="107" t="s">
        <v>174</v>
      </c>
      <c r="D15" s="108">
        <v>99.28</v>
      </c>
      <c r="F15" s="76"/>
      <c r="G15" s="7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 s="109" t="s">
        <v>172</v>
      </c>
      <c r="B16" s="109" t="s">
        <v>94</v>
      </c>
      <c r="C16" s="109" t="s">
        <v>175</v>
      </c>
      <c r="D16" s="17">
        <v>5.5</v>
      </c>
      <c r="F16" s="76"/>
      <c r="G16" s="7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 s="109" t="s">
        <v>172</v>
      </c>
      <c r="B17" s="109" t="s">
        <v>110</v>
      </c>
      <c r="C17" s="109" t="s">
        <v>176</v>
      </c>
      <c r="D17" s="17">
        <v>57</v>
      </c>
      <c r="F17" s="7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 s="109" t="s">
        <v>172</v>
      </c>
      <c r="B18" s="109" t="s">
        <v>137</v>
      </c>
      <c r="C18" s="109" t="s">
        <v>177</v>
      </c>
      <c r="D18" s="17">
        <v>128.11</v>
      </c>
      <c r="F18" s="76"/>
      <c r="G18" s="7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 s="109" t="s">
        <v>172</v>
      </c>
      <c r="B19" s="109" t="s">
        <v>118</v>
      </c>
      <c r="C19" s="109" t="s">
        <v>178</v>
      </c>
      <c r="D19" s="17">
        <v>10.2</v>
      </c>
      <c r="F19" s="7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 s="109" t="s">
        <v>172</v>
      </c>
      <c r="B20" s="109" t="s">
        <v>179</v>
      </c>
      <c r="C20" s="109" t="s">
        <v>180</v>
      </c>
      <c r="D20" s="17">
        <v>14</v>
      </c>
      <c r="F20"/>
      <c r="G20" s="7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 s="109" t="s">
        <v>172</v>
      </c>
      <c r="B21" s="109" t="s">
        <v>181</v>
      </c>
      <c r="C21" s="109" t="s">
        <v>182</v>
      </c>
      <c r="D21" s="17">
        <v>76.7</v>
      </c>
      <c r="F21" s="76"/>
      <c r="G21" s="7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 s="109" t="s">
        <v>172</v>
      </c>
      <c r="B22" s="109" t="s">
        <v>183</v>
      </c>
      <c r="C22" s="109" t="s">
        <v>184</v>
      </c>
      <c r="D22" s="17">
        <v>70.02</v>
      </c>
      <c r="F22" s="76"/>
      <c r="G22" s="7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 s="109" t="s">
        <v>172</v>
      </c>
      <c r="B23" s="109" t="s">
        <v>185</v>
      </c>
      <c r="C23" s="109" t="s">
        <v>186</v>
      </c>
      <c r="D23" s="17">
        <v>6.5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 s="109" t="s">
        <v>172</v>
      </c>
      <c r="B24" s="109" t="s">
        <v>187</v>
      </c>
      <c r="C24" s="109" t="s">
        <v>188</v>
      </c>
      <c r="D24" s="17">
        <v>141.49</v>
      </c>
      <c r="F24" s="76"/>
      <c r="G24" s="7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 s="109" t="s">
        <v>172</v>
      </c>
      <c r="B25" s="109" t="s">
        <v>189</v>
      </c>
      <c r="C25" s="109" t="s">
        <v>190</v>
      </c>
      <c r="D25" s="17">
        <v>78.9</v>
      </c>
      <c r="F25" s="76"/>
      <c r="G25" s="7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 s="109" t="s">
        <v>172</v>
      </c>
      <c r="B26" s="109" t="s">
        <v>191</v>
      </c>
      <c r="C26" s="109" t="s">
        <v>192</v>
      </c>
      <c r="D26" s="17">
        <v>12.5</v>
      </c>
      <c r="F26" s="7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5" s="76" customFormat="1" ht="23.25" customHeight="1">
      <c r="A27" s="109" t="s">
        <v>172</v>
      </c>
      <c r="B27" s="109" t="s">
        <v>193</v>
      </c>
      <c r="C27" s="109" t="s">
        <v>194</v>
      </c>
      <c r="D27" s="17">
        <v>173.78</v>
      </c>
      <c r="E27" s="98"/>
    </row>
    <row r="28" spans="1:256" ht="23.25" customHeight="1">
      <c r="A28" s="109" t="s">
        <v>172</v>
      </c>
      <c r="B28" s="109" t="s">
        <v>195</v>
      </c>
      <c r="C28" s="109" t="s">
        <v>196</v>
      </c>
      <c r="D28" s="17">
        <v>1.53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109" t="s">
        <v>172</v>
      </c>
      <c r="B29" s="109" t="s">
        <v>197</v>
      </c>
      <c r="C29" s="109" t="s">
        <v>198</v>
      </c>
      <c r="D29" s="17">
        <v>20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 s="112">
        <v>302</v>
      </c>
      <c r="B30" s="112">
        <v>28</v>
      </c>
      <c r="C30" s="112" t="s">
        <v>199</v>
      </c>
      <c r="D30" s="17">
        <v>104.38</v>
      </c>
      <c r="F30" s="7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4" ht="23.25" customHeight="1">
      <c r="A31" s="112">
        <v>302</v>
      </c>
      <c r="B31" s="112">
        <v>29</v>
      </c>
      <c r="C31" s="112" t="s">
        <v>200</v>
      </c>
      <c r="D31" s="17">
        <v>217.46</v>
      </c>
    </row>
    <row r="32" spans="1:4" ht="23.25" customHeight="1">
      <c r="A32" s="112">
        <v>302</v>
      </c>
      <c r="B32" s="112">
        <v>30</v>
      </c>
      <c r="C32" s="112" t="s">
        <v>201</v>
      </c>
      <c r="D32" s="17">
        <v>34.1</v>
      </c>
    </row>
    <row r="33" spans="1:256" s="76" customFormat="1" ht="23.25" customHeight="1">
      <c r="A33" s="112">
        <v>302</v>
      </c>
      <c r="B33" s="112">
        <v>31</v>
      </c>
      <c r="C33" s="112" t="s">
        <v>202</v>
      </c>
      <c r="D33" s="17">
        <v>29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4" ht="23.25" customHeight="1">
      <c r="A34" s="112">
        <v>302</v>
      </c>
      <c r="B34" s="112">
        <v>39</v>
      </c>
      <c r="C34" s="112" t="s">
        <v>203</v>
      </c>
      <c r="D34" s="17">
        <v>0.22</v>
      </c>
    </row>
    <row r="35" spans="1:4" ht="23.25" customHeight="1">
      <c r="A35" s="113">
        <v>302</v>
      </c>
      <c r="B35" s="113">
        <v>99</v>
      </c>
      <c r="C35" s="113" t="s">
        <v>204</v>
      </c>
      <c r="D35" s="111">
        <f>1554.46+82.45</f>
        <v>1636.91</v>
      </c>
    </row>
    <row r="36" spans="1:4" ht="23.25" customHeight="1">
      <c r="A36" s="114">
        <v>303</v>
      </c>
      <c r="B36" s="114"/>
      <c r="C36" s="114" t="s">
        <v>205</v>
      </c>
      <c r="D36" s="105">
        <f>SUM(D37:D41)</f>
        <v>2424.99</v>
      </c>
    </row>
    <row r="37" spans="1:4" ht="23.25" customHeight="1">
      <c r="A37" s="112">
        <v>303</v>
      </c>
      <c r="B37" s="109" t="s">
        <v>118</v>
      </c>
      <c r="C37" s="112" t="s">
        <v>206</v>
      </c>
      <c r="D37" s="17">
        <v>27</v>
      </c>
    </row>
    <row r="38" spans="1:4" ht="23.25" customHeight="1">
      <c r="A38" s="112">
        <v>303</v>
      </c>
      <c r="B38" s="109" t="s">
        <v>179</v>
      </c>
      <c r="C38" s="112" t="s">
        <v>207</v>
      </c>
      <c r="D38" s="17">
        <v>25</v>
      </c>
    </row>
    <row r="39" spans="1:4" ht="23.25" customHeight="1">
      <c r="A39" s="112">
        <v>303</v>
      </c>
      <c r="B39" s="109" t="s">
        <v>208</v>
      </c>
      <c r="C39" s="112" t="s">
        <v>209</v>
      </c>
      <c r="D39" s="17">
        <v>1310.2</v>
      </c>
    </row>
    <row r="40" spans="1:4" ht="23.25" customHeight="1">
      <c r="A40" s="112">
        <v>303</v>
      </c>
      <c r="B40" s="109" t="s">
        <v>181</v>
      </c>
      <c r="C40" s="112" t="s">
        <v>150</v>
      </c>
      <c r="D40" s="17">
        <v>1048.79</v>
      </c>
    </row>
    <row r="41" spans="1:4" ht="23.25" customHeight="1">
      <c r="A41" s="112">
        <v>303</v>
      </c>
      <c r="B41" s="112">
        <v>99</v>
      </c>
      <c r="C41" s="112" t="s">
        <v>210</v>
      </c>
      <c r="D41" s="17">
        <v>14</v>
      </c>
    </row>
  </sheetData>
  <sheetProtection/>
  <mergeCells count="5">
    <mergeCell ref="A1:C1"/>
    <mergeCell ref="A2:D2"/>
    <mergeCell ref="A4:B4"/>
    <mergeCell ref="C4:C5"/>
    <mergeCell ref="D4:D5"/>
  </mergeCells>
  <printOptions horizontalCentered="1"/>
  <pageMargins left="0.79" right="0.79" top="0.79" bottom="0.79" header="0.51" footer="0.51"/>
  <pageSetup firstPageNumber="1" useFirstPageNumber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workbookViewId="0" topLeftCell="A1">
      <selection activeCell="A2" sqref="A2:G2"/>
    </sheetView>
  </sheetViews>
  <sheetFormatPr defaultColWidth="9.16015625" defaultRowHeight="12.75" customHeight="1"/>
  <cols>
    <col min="1" max="1" width="28.16015625" style="84" customWidth="1"/>
    <col min="2" max="2" width="14.83203125" style="84" customWidth="1"/>
    <col min="3" max="3" width="11.83203125" style="84" customWidth="1"/>
    <col min="4" max="7" width="14.83203125" style="84" customWidth="1"/>
    <col min="8" max="16384" width="9.16015625" style="84" customWidth="1"/>
  </cols>
  <sheetData>
    <row r="1" ht="21.75" customHeight="1">
      <c r="A1" s="85" t="s">
        <v>211</v>
      </c>
    </row>
    <row r="2" spans="1:241" ht="30" customHeight="1">
      <c r="A2" s="4" t="s">
        <v>212</v>
      </c>
      <c r="B2" s="4"/>
      <c r="C2" s="4"/>
      <c r="D2" s="4"/>
      <c r="E2" s="4"/>
      <c r="F2" s="4"/>
      <c r="G2" s="4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</row>
    <row r="3" spans="1:241" ht="22.5" customHeight="1">
      <c r="A3" s="86"/>
      <c r="B3" s="86"/>
      <c r="C3" s="86"/>
      <c r="D3" s="86"/>
      <c r="E3" s="87" t="s">
        <v>2</v>
      </c>
      <c r="F3" s="87"/>
      <c r="G3" s="88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</row>
    <row r="4" spans="1:241" ht="22.5" customHeight="1">
      <c r="A4" s="42" t="s">
        <v>213</v>
      </c>
      <c r="B4" s="89" t="s">
        <v>214</v>
      </c>
      <c r="C4" s="89"/>
      <c r="D4" s="89"/>
      <c r="E4" s="89"/>
      <c r="F4" s="89"/>
      <c r="G4" s="89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</row>
    <row r="5" spans="1:241" ht="22.5" customHeight="1">
      <c r="A5" s="42"/>
      <c r="B5" s="47" t="s">
        <v>215</v>
      </c>
      <c r="C5" s="47" t="s">
        <v>190</v>
      </c>
      <c r="D5" s="47" t="s">
        <v>216</v>
      </c>
      <c r="E5" s="90" t="s">
        <v>217</v>
      </c>
      <c r="F5" s="91"/>
      <c r="G5" s="47" t="s">
        <v>218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</row>
    <row r="6" spans="1:241" ht="36" customHeight="1">
      <c r="A6" s="49"/>
      <c r="B6" s="92"/>
      <c r="C6" s="92"/>
      <c r="D6" s="92"/>
      <c r="E6" s="47" t="s">
        <v>219</v>
      </c>
      <c r="F6" s="47" t="s">
        <v>220</v>
      </c>
      <c r="G6" s="92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</row>
    <row r="7" spans="1:241" ht="23.25" customHeight="1">
      <c r="A7" s="93" t="s">
        <v>73</v>
      </c>
      <c r="B7" s="55">
        <v>253.6</v>
      </c>
      <c r="C7" s="59">
        <v>163.9</v>
      </c>
      <c r="D7" s="55">
        <v>89.7</v>
      </c>
      <c r="E7" s="94">
        <v>0</v>
      </c>
      <c r="F7" s="94">
        <v>89.7</v>
      </c>
      <c r="G7" s="94">
        <v>0</v>
      </c>
      <c r="H7" s="9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</row>
    <row r="8" spans="1:256" ht="23.25" customHeight="1">
      <c r="A8" s="93" t="s">
        <v>221</v>
      </c>
      <c r="B8" s="55">
        <v>40</v>
      </c>
      <c r="C8" s="59">
        <v>25</v>
      </c>
      <c r="D8" s="55">
        <v>15</v>
      </c>
      <c r="E8" s="94">
        <v>0</v>
      </c>
      <c r="F8" s="94">
        <v>15</v>
      </c>
      <c r="G8" s="94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93" t="s">
        <v>222</v>
      </c>
      <c r="B9" s="55">
        <v>7</v>
      </c>
      <c r="C9" s="59">
        <v>2</v>
      </c>
      <c r="D9" s="55">
        <v>5</v>
      </c>
      <c r="E9" s="94">
        <v>0</v>
      </c>
      <c r="F9" s="94">
        <v>5</v>
      </c>
      <c r="G9" s="94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93" t="s">
        <v>223</v>
      </c>
      <c r="B10" s="55">
        <v>6.1</v>
      </c>
      <c r="C10" s="59">
        <v>2</v>
      </c>
      <c r="D10" s="55">
        <v>4.1</v>
      </c>
      <c r="E10" s="94">
        <v>0</v>
      </c>
      <c r="F10" s="94">
        <v>4.1</v>
      </c>
      <c r="G10" s="94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93" t="s">
        <v>224</v>
      </c>
      <c r="B11" s="55">
        <v>34.8</v>
      </c>
      <c r="C11" s="59">
        <v>25</v>
      </c>
      <c r="D11" s="55">
        <v>9.8</v>
      </c>
      <c r="E11" s="94">
        <v>0</v>
      </c>
      <c r="F11" s="94">
        <v>9.8</v>
      </c>
      <c r="G11" s="94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93" t="s">
        <v>225</v>
      </c>
      <c r="B12" s="55">
        <v>1.8</v>
      </c>
      <c r="C12" s="59">
        <v>0</v>
      </c>
      <c r="D12" s="55">
        <v>1.8</v>
      </c>
      <c r="E12" s="94">
        <v>0</v>
      </c>
      <c r="F12" s="94">
        <v>1.8</v>
      </c>
      <c r="G12" s="94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ht="23.25" customHeight="1">
      <c r="A13" s="93" t="s">
        <v>226</v>
      </c>
      <c r="B13" s="55">
        <v>3</v>
      </c>
      <c r="C13" s="59">
        <v>1</v>
      </c>
      <c r="D13" s="55">
        <v>2</v>
      </c>
      <c r="E13" s="94">
        <v>0</v>
      </c>
      <c r="F13" s="94">
        <v>2</v>
      </c>
      <c r="G13" s="94">
        <v>0</v>
      </c>
    </row>
    <row r="14" spans="1:7" ht="23.25" customHeight="1">
      <c r="A14" s="93" t="s">
        <v>227</v>
      </c>
      <c r="B14" s="55">
        <v>7</v>
      </c>
      <c r="C14" s="59">
        <v>5</v>
      </c>
      <c r="D14" s="55">
        <v>2</v>
      </c>
      <c r="E14" s="94">
        <v>0</v>
      </c>
      <c r="F14" s="94">
        <v>2</v>
      </c>
      <c r="G14" s="94">
        <v>0</v>
      </c>
    </row>
    <row r="15" spans="1:7" ht="23.25" customHeight="1">
      <c r="A15" s="93" t="s">
        <v>228</v>
      </c>
      <c r="B15" s="55">
        <v>26</v>
      </c>
      <c r="C15" s="59">
        <v>15</v>
      </c>
      <c r="D15" s="55">
        <v>11</v>
      </c>
      <c r="E15" s="94">
        <v>0</v>
      </c>
      <c r="F15" s="94">
        <v>11</v>
      </c>
      <c r="G15" s="94">
        <v>0</v>
      </c>
    </row>
    <row r="16" spans="1:7" ht="23.25" customHeight="1">
      <c r="A16" s="93" t="s">
        <v>229</v>
      </c>
      <c r="B16" s="55">
        <v>14</v>
      </c>
      <c r="C16" s="59">
        <v>14</v>
      </c>
      <c r="D16" s="55">
        <v>0</v>
      </c>
      <c r="E16" s="94">
        <v>0</v>
      </c>
      <c r="F16" s="94">
        <v>0</v>
      </c>
      <c r="G16" s="94">
        <v>0</v>
      </c>
    </row>
    <row r="17" spans="1:7" ht="23.25" customHeight="1">
      <c r="A17" s="93" t="s">
        <v>230</v>
      </c>
      <c r="B17" s="55">
        <v>4</v>
      </c>
      <c r="C17" s="59">
        <v>0</v>
      </c>
      <c r="D17" s="55">
        <v>4</v>
      </c>
      <c r="E17" s="94">
        <v>0</v>
      </c>
      <c r="F17" s="94">
        <v>4</v>
      </c>
      <c r="G17" s="94">
        <v>0</v>
      </c>
    </row>
    <row r="18" spans="1:7" ht="23.25" customHeight="1">
      <c r="A18" s="93" t="s">
        <v>231</v>
      </c>
      <c r="B18" s="55">
        <v>2</v>
      </c>
      <c r="C18" s="59">
        <v>0</v>
      </c>
      <c r="D18" s="55">
        <v>2</v>
      </c>
      <c r="E18" s="94">
        <v>0</v>
      </c>
      <c r="F18" s="94">
        <v>2</v>
      </c>
      <c r="G18" s="94">
        <v>0</v>
      </c>
    </row>
    <row r="19" spans="1:7" ht="23.25" customHeight="1">
      <c r="A19" s="93" t="s">
        <v>232</v>
      </c>
      <c r="B19" s="55">
        <v>5.8</v>
      </c>
      <c r="C19" s="59">
        <v>2</v>
      </c>
      <c r="D19" s="55">
        <v>3.8</v>
      </c>
      <c r="E19" s="94">
        <v>0</v>
      </c>
      <c r="F19" s="94">
        <v>3.8</v>
      </c>
      <c r="G19" s="94">
        <v>0</v>
      </c>
    </row>
    <row r="20" spans="1:7" ht="23.25" customHeight="1">
      <c r="A20" s="93" t="s">
        <v>233</v>
      </c>
      <c r="B20" s="55">
        <v>4</v>
      </c>
      <c r="C20" s="59">
        <v>4</v>
      </c>
      <c r="D20" s="55">
        <v>0</v>
      </c>
      <c r="E20" s="94">
        <v>0</v>
      </c>
      <c r="F20" s="94">
        <v>0</v>
      </c>
      <c r="G20" s="94">
        <v>0</v>
      </c>
    </row>
    <row r="21" spans="1:7" ht="23.25" customHeight="1">
      <c r="A21" s="93" t="s">
        <v>234</v>
      </c>
      <c r="B21" s="55">
        <v>5.1</v>
      </c>
      <c r="C21" s="59">
        <v>1.9</v>
      </c>
      <c r="D21" s="55">
        <v>3.2</v>
      </c>
      <c r="E21" s="94">
        <v>0</v>
      </c>
      <c r="F21" s="94">
        <v>3.2</v>
      </c>
      <c r="G21" s="94">
        <v>0</v>
      </c>
    </row>
    <row r="22" spans="1:7" ht="23.25" customHeight="1">
      <c r="A22" s="93" t="s">
        <v>235</v>
      </c>
      <c r="B22" s="55">
        <v>4</v>
      </c>
      <c r="C22" s="59">
        <v>1</v>
      </c>
      <c r="D22" s="55">
        <v>3</v>
      </c>
      <c r="E22" s="94">
        <v>0</v>
      </c>
      <c r="F22" s="94">
        <v>3</v>
      </c>
      <c r="G22" s="94">
        <v>0</v>
      </c>
    </row>
    <row r="23" spans="1:7" ht="23.25" customHeight="1">
      <c r="A23" s="93" t="s">
        <v>236</v>
      </c>
      <c r="B23" s="55">
        <v>9</v>
      </c>
      <c r="C23" s="59">
        <v>4</v>
      </c>
      <c r="D23" s="55">
        <v>5</v>
      </c>
      <c r="E23" s="94">
        <v>0</v>
      </c>
      <c r="F23" s="94">
        <v>5</v>
      </c>
      <c r="G23" s="94">
        <v>0</v>
      </c>
    </row>
    <row r="24" spans="1:7" ht="23.25" customHeight="1">
      <c r="A24" s="93" t="s">
        <v>237</v>
      </c>
      <c r="B24" s="55">
        <v>80</v>
      </c>
      <c r="C24" s="59">
        <v>62</v>
      </c>
      <c r="D24" s="55">
        <v>18</v>
      </c>
      <c r="E24" s="94">
        <v>0</v>
      </c>
      <c r="F24" s="94">
        <v>18</v>
      </c>
      <c r="G24" s="94">
        <v>0</v>
      </c>
    </row>
  </sheetData>
  <sheetProtection/>
  <mergeCells count="9">
    <mergeCell ref="A2:G2"/>
    <mergeCell ref="E3:G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79" bottom="0.79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34" customWidth="1"/>
    <col min="4" max="4" width="21.33203125" style="34" customWidth="1"/>
    <col min="5" max="5" width="10.33203125" style="34" customWidth="1"/>
    <col min="6" max="6" width="10.66015625" style="34" customWidth="1"/>
    <col min="7" max="7" width="8" style="34" customWidth="1"/>
    <col min="8" max="8" width="13.66015625" style="34" customWidth="1"/>
    <col min="9" max="9" width="14" style="34" customWidth="1"/>
    <col min="10" max="10" width="12.16015625" style="34" customWidth="1"/>
    <col min="11" max="11" width="10.66015625" style="34" customWidth="1"/>
    <col min="12" max="12" width="13.16015625" style="34" customWidth="1"/>
    <col min="13" max="13" width="8" style="34" customWidth="1"/>
    <col min="14" max="14" width="10.5" style="34" customWidth="1"/>
    <col min="15" max="15" width="13.16015625" style="34" customWidth="1"/>
    <col min="16" max="16" width="11.16015625" style="34" customWidth="1"/>
    <col min="17" max="16384" width="8" style="34" customWidth="1"/>
  </cols>
  <sheetData>
    <row r="1" ht="19.5" customHeight="1">
      <c r="A1" s="65" t="s">
        <v>238</v>
      </c>
    </row>
    <row r="2" spans="1:16" ht="24" customHeight="1">
      <c r="A2" s="66" t="s">
        <v>239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>
      <c r="A3" s="40"/>
      <c r="B3" s="40"/>
      <c r="C3" s="40"/>
      <c r="D3" s="40"/>
      <c r="E3" s="40"/>
      <c r="F3" s="40"/>
      <c r="G3" s="40"/>
      <c r="H3" s="40"/>
      <c r="I3" s="40"/>
      <c r="J3" s="78"/>
      <c r="K3" s="78"/>
      <c r="L3" s="78"/>
      <c r="M3" s="78"/>
      <c r="N3" s="78"/>
      <c r="O3" s="78"/>
      <c r="P3" s="79" t="s">
        <v>2</v>
      </c>
    </row>
    <row r="4" spans="1:16" ht="15" customHeight="1">
      <c r="A4" s="42" t="s">
        <v>240</v>
      </c>
      <c r="B4" s="43"/>
      <c r="C4" s="43"/>
      <c r="D4" s="43"/>
      <c r="E4" s="67" t="s">
        <v>241</v>
      </c>
      <c r="F4" s="42" t="s">
        <v>74</v>
      </c>
      <c r="G4" s="43"/>
      <c r="H4" s="43"/>
      <c r="I4" s="80"/>
      <c r="J4" s="42" t="s">
        <v>242</v>
      </c>
      <c r="K4" s="43"/>
      <c r="L4" s="43"/>
      <c r="M4" s="43"/>
      <c r="N4" s="43"/>
      <c r="O4" s="43"/>
      <c r="P4" s="43"/>
    </row>
    <row r="5" spans="1:16" ht="19.5" customHeight="1">
      <c r="A5" s="68" t="s">
        <v>71</v>
      </c>
      <c r="B5" s="69"/>
      <c r="C5" s="70"/>
      <c r="D5" s="47" t="s">
        <v>72</v>
      </c>
      <c r="E5" s="70"/>
      <c r="F5" s="42" t="s">
        <v>73</v>
      </c>
      <c r="G5" s="42" t="s">
        <v>163</v>
      </c>
      <c r="H5" s="42" t="s">
        <v>243</v>
      </c>
      <c r="I5" s="42" t="s">
        <v>205</v>
      </c>
      <c r="J5" s="81" t="s">
        <v>73</v>
      </c>
      <c r="K5" s="81" t="s">
        <v>173</v>
      </c>
      <c r="L5" s="82" t="s">
        <v>205</v>
      </c>
      <c r="M5" s="82" t="s">
        <v>244</v>
      </c>
      <c r="N5" s="81" t="s">
        <v>245</v>
      </c>
      <c r="O5" s="81" t="s">
        <v>246</v>
      </c>
      <c r="P5" s="81" t="s">
        <v>247</v>
      </c>
    </row>
    <row r="6" spans="1:16" ht="17.25" customHeight="1">
      <c r="A6" s="42" t="s">
        <v>76</v>
      </c>
      <c r="B6" s="42" t="s">
        <v>77</v>
      </c>
      <c r="C6" s="42" t="s">
        <v>78</v>
      </c>
      <c r="D6" s="71"/>
      <c r="E6" s="70"/>
      <c r="F6" s="43"/>
      <c r="G6" s="43"/>
      <c r="H6" s="43"/>
      <c r="I6" s="43"/>
      <c r="J6" s="43"/>
      <c r="K6" s="43"/>
      <c r="L6" s="83"/>
      <c r="M6" s="83"/>
      <c r="N6" s="43"/>
      <c r="O6" s="43"/>
      <c r="P6" s="43"/>
    </row>
    <row r="7" spans="1:16" ht="26.25" customHeight="1">
      <c r="A7" s="72"/>
      <c r="B7" s="72"/>
      <c r="C7" s="72"/>
      <c r="D7" s="72"/>
      <c r="E7" s="73"/>
      <c r="F7" s="74"/>
      <c r="G7" s="75"/>
      <c r="H7" s="75"/>
      <c r="I7" s="75"/>
      <c r="J7" s="73"/>
      <c r="K7" s="74"/>
      <c r="L7" s="75"/>
      <c r="M7" s="75"/>
      <c r="N7" s="73"/>
      <c r="O7" s="74"/>
      <c r="P7" s="73"/>
    </row>
    <row r="8" spans="1:256" ht="30" customHeight="1">
      <c r="A8" s="76"/>
      <c r="B8" s="77"/>
      <c r="C8" s="77"/>
      <c r="D8" s="76"/>
      <c r="F8" s="76"/>
      <c r="H8" s="76"/>
      <c r="I8" s="77"/>
      <c r="J8" s="77"/>
      <c r="K8" s="76"/>
      <c r="L8" s="77"/>
      <c r="M8" s="77"/>
      <c r="N8" s="77"/>
      <c r="P8" s="7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76"/>
      <c r="B9" s="76"/>
      <c r="C9"/>
      <c r="D9" s="76"/>
      <c r="E9" s="76"/>
      <c r="F9" s="76"/>
      <c r="G9"/>
      <c r="H9" s="76"/>
      <c r="I9" s="76"/>
      <c r="J9" s="76"/>
      <c r="K9" s="76"/>
      <c r="L9" s="76"/>
      <c r="M9" s="76"/>
      <c r="N9" s="76"/>
      <c r="O9" s="76"/>
      <c r="P9" s="7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/>
      <c r="B10" s="76"/>
      <c r="C10" s="76"/>
      <c r="D10" s="76"/>
      <c r="E10" s="76"/>
      <c r="F10"/>
      <c r="G10"/>
      <c r="H10"/>
      <c r="I10" s="76"/>
      <c r="J10"/>
      <c r="K10"/>
      <c r="L10" s="76"/>
      <c r="M10"/>
      <c r="N10" s="76"/>
      <c r="O10" s="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/>
      <c r="B11"/>
      <c r="C11"/>
      <c r="D11" s="76"/>
      <c r="E11" s="76"/>
      <c r="F11"/>
      <c r="G11"/>
      <c r="H11"/>
      <c r="I11"/>
      <c r="J11"/>
      <c r="K11"/>
      <c r="L11"/>
      <c r="M11"/>
      <c r="N11" s="76"/>
      <c r="O11" s="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/>
      <c r="B12"/>
      <c r="C12"/>
      <c r="D12" s="76"/>
      <c r="E12" s="76"/>
      <c r="F12"/>
      <c r="G12"/>
      <c r="H12"/>
      <c r="I12"/>
      <c r="J12" s="76"/>
      <c r="K12"/>
      <c r="L12"/>
      <c r="M12"/>
      <c r="N12" s="7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/>
      <c r="B13"/>
      <c r="C13"/>
      <c r="D13" s="76"/>
      <c r="E13" s="7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/>
  <mergeCells count="19">
    <mergeCell ref="A2:P2"/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1" right="0.71" top="0.63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workbookViewId="0" topLeftCell="A1">
      <selection activeCell="H22" sqref="H22"/>
    </sheetView>
  </sheetViews>
  <sheetFormatPr defaultColWidth="9.16015625" defaultRowHeight="11.25"/>
  <cols>
    <col min="1" max="1" width="10.5" style="34" customWidth="1"/>
    <col min="2" max="2" width="17.16015625" style="34" customWidth="1"/>
    <col min="3" max="3" width="14.5" style="34" customWidth="1"/>
    <col min="4" max="4" width="13.16015625" style="34" customWidth="1"/>
    <col min="5" max="5" width="10.66015625" style="34" customWidth="1"/>
    <col min="6" max="6" width="13" style="34" customWidth="1"/>
    <col min="7" max="7" width="8.83203125" style="34" customWidth="1"/>
    <col min="8" max="8" width="10.5" style="34" customWidth="1"/>
    <col min="9" max="9" width="8.5" style="34" customWidth="1"/>
    <col min="10" max="10" width="8.16015625" style="34" customWidth="1"/>
    <col min="11" max="11" width="11.16015625" style="34" customWidth="1"/>
    <col min="12" max="16384" width="8" style="34" customWidth="1"/>
  </cols>
  <sheetData>
    <row r="1" spans="1:11" ht="19.5" customHeight="1">
      <c r="A1" s="35" t="s">
        <v>248</v>
      </c>
      <c r="B1" s="36"/>
      <c r="C1" s="36"/>
      <c r="D1" s="36"/>
      <c r="E1" s="37"/>
      <c r="F1" s="38"/>
      <c r="G1" s="38"/>
      <c r="H1" s="38"/>
      <c r="I1" s="38"/>
      <c r="J1" s="56"/>
      <c r="K1" s="56"/>
    </row>
    <row r="2" spans="1:11" ht="24" customHeight="1">
      <c r="A2" s="39" t="s">
        <v>249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" customHeight="1">
      <c r="A3" s="40"/>
      <c r="B3" s="40"/>
      <c r="C3" s="40"/>
      <c r="D3" s="40"/>
      <c r="E3" s="37"/>
      <c r="F3" s="41"/>
      <c r="G3" s="41"/>
      <c r="H3" s="41"/>
      <c r="I3" s="41"/>
      <c r="J3" s="57" t="s">
        <v>2</v>
      </c>
      <c r="K3" s="58"/>
    </row>
    <row r="4" spans="1:11" ht="19.5" customHeight="1">
      <c r="A4" s="42" t="s">
        <v>250</v>
      </c>
      <c r="B4" s="43"/>
      <c r="C4" s="42" t="s">
        <v>251</v>
      </c>
      <c r="D4" s="44" t="s">
        <v>45</v>
      </c>
      <c r="E4" s="44" t="s">
        <v>252</v>
      </c>
      <c r="F4" s="44" t="s">
        <v>253</v>
      </c>
      <c r="G4" s="44" t="s">
        <v>254</v>
      </c>
      <c r="H4" s="46"/>
      <c r="I4" s="42" t="s">
        <v>255</v>
      </c>
      <c r="J4" s="42" t="s">
        <v>256</v>
      </c>
      <c r="K4" s="42" t="s">
        <v>257</v>
      </c>
    </row>
    <row r="5" spans="1:11" ht="30" customHeight="1">
      <c r="A5" s="47" t="s">
        <v>258</v>
      </c>
      <c r="B5" s="47" t="s">
        <v>213</v>
      </c>
      <c r="C5" s="49"/>
      <c r="D5" s="50"/>
      <c r="E5" s="50"/>
      <c r="F5" s="50"/>
      <c r="G5" s="47" t="s">
        <v>259</v>
      </c>
      <c r="H5" s="47" t="s">
        <v>260</v>
      </c>
      <c r="I5" s="49"/>
      <c r="J5" s="49"/>
      <c r="K5" s="49"/>
    </row>
    <row r="6" spans="1:11" ht="27" customHeight="1">
      <c r="A6" s="51"/>
      <c r="B6" s="51" t="s">
        <v>73</v>
      </c>
      <c r="C6" s="54">
        <f>SUM(D6:K6)</f>
        <v>23923.21</v>
      </c>
      <c r="D6" s="54">
        <f>SUM(D7:D25)</f>
        <v>19262.21</v>
      </c>
      <c r="E6" s="62">
        <v>0</v>
      </c>
      <c r="F6" s="55">
        <v>4661</v>
      </c>
      <c r="G6" s="63">
        <v>0</v>
      </c>
      <c r="H6" s="62">
        <v>0</v>
      </c>
      <c r="I6" s="62">
        <v>0</v>
      </c>
      <c r="J6" s="62">
        <v>0</v>
      </c>
      <c r="K6" s="64">
        <v>0</v>
      </c>
    </row>
    <row r="7" spans="1:256" ht="27" customHeight="1">
      <c r="A7" s="51" t="s">
        <v>261</v>
      </c>
      <c r="B7" s="51" t="s">
        <v>221</v>
      </c>
      <c r="C7" s="54">
        <f aca="true" t="shared" si="0" ref="C7:C25">SUM(D7:K7)</f>
        <v>767.73</v>
      </c>
      <c r="D7" s="54">
        <f>643.84+123.89</f>
        <v>767.73</v>
      </c>
      <c r="E7" s="62">
        <v>0</v>
      </c>
      <c r="F7" s="55">
        <v>0</v>
      </c>
      <c r="G7" s="63">
        <v>0</v>
      </c>
      <c r="H7" s="62">
        <v>0</v>
      </c>
      <c r="I7" s="62">
        <v>0</v>
      </c>
      <c r="J7" s="62">
        <v>0</v>
      </c>
      <c r="K7" s="64"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7" customHeight="1">
      <c r="A8" s="51" t="s">
        <v>262</v>
      </c>
      <c r="B8" s="51" t="s">
        <v>222</v>
      </c>
      <c r="C8" s="54">
        <f t="shared" si="0"/>
        <v>534.37</v>
      </c>
      <c r="D8" s="54">
        <f>461.5+72.87</f>
        <v>534.37</v>
      </c>
      <c r="E8" s="62">
        <v>0</v>
      </c>
      <c r="F8" s="55">
        <v>0</v>
      </c>
      <c r="G8" s="63">
        <v>0</v>
      </c>
      <c r="H8" s="62">
        <v>0</v>
      </c>
      <c r="I8" s="62">
        <v>0</v>
      </c>
      <c r="J8" s="62">
        <v>0</v>
      </c>
      <c r="K8" s="64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7" customHeight="1">
      <c r="A9" s="51" t="s">
        <v>263</v>
      </c>
      <c r="B9" s="51" t="s">
        <v>223</v>
      </c>
      <c r="C9" s="54">
        <f t="shared" si="0"/>
        <v>412.29</v>
      </c>
      <c r="D9" s="54">
        <f>256.43+58.86</f>
        <v>315.29</v>
      </c>
      <c r="E9" s="62">
        <v>0</v>
      </c>
      <c r="F9" s="55">
        <v>97</v>
      </c>
      <c r="G9" s="63">
        <v>0</v>
      </c>
      <c r="H9" s="62">
        <v>0</v>
      </c>
      <c r="I9" s="62">
        <v>0</v>
      </c>
      <c r="J9" s="62">
        <v>0</v>
      </c>
      <c r="K9" s="64"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7" customHeight="1">
      <c r="A10" s="51" t="s">
        <v>264</v>
      </c>
      <c r="B10" s="51" t="s">
        <v>224</v>
      </c>
      <c r="C10" s="54">
        <f t="shared" si="0"/>
        <v>2136.13</v>
      </c>
      <c r="D10" s="54">
        <f>1988.26+147.87</f>
        <v>2136.13</v>
      </c>
      <c r="E10" s="62">
        <v>0</v>
      </c>
      <c r="F10" s="55">
        <v>0</v>
      </c>
      <c r="G10" s="63">
        <v>0</v>
      </c>
      <c r="H10" s="62">
        <v>0</v>
      </c>
      <c r="I10" s="62">
        <v>0</v>
      </c>
      <c r="J10" s="62">
        <v>0</v>
      </c>
      <c r="K10" s="64"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51" t="s">
        <v>265</v>
      </c>
      <c r="B11" s="51" t="s">
        <v>225</v>
      </c>
      <c r="C11" s="54">
        <f t="shared" si="0"/>
        <v>1017.84</v>
      </c>
      <c r="D11" s="54">
        <f>946.69+71.15</f>
        <v>1017.84</v>
      </c>
      <c r="E11" s="62">
        <v>0</v>
      </c>
      <c r="F11" s="55">
        <v>0</v>
      </c>
      <c r="G11" s="63">
        <v>0</v>
      </c>
      <c r="H11" s="62">
        <v>0</v>
      </c>
      <c r="I11" s="62">
        <v>0</v>
      </c>
      <c r="J11" s="62">
        <v>0</v>
      </c>
      <c r="K11" s="64"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51" t="s">
        <v>266</v>
      </c>
      <c r="B12" s="51" t="s">
        <v>226</v>
      </c>
      <c r="C12" s="54">
        <f t="shared" si="0"/>
        <v>460.77</v>
      </c>
      <c r="D12" s="54">
        <f>442.58+18.19</f>
        <v>460.77</v>
      </c>
      <c r="E12" s="62">
        <v>0</v>
      </c>
      <c r="F12" s="55">
        <v>0</v>
      </c>
      <c r="G12" s="63">
        <v>0</v>
      </c>
      <c r="H12" s="62">
        <v>0</v>
      </c>
      <c r="I12" s="62">
        <v>0</v>
      </c>
      <c r="J12" s="62">
        <v>0</v>
      </c>
      <c r="K12" s="64"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" customHeight="1">
      <c r="A13" s="51" t="s">
        <v>267</v>
      </c>
      <c r="B13" s="51" t="s">
        <v>227</v>
      </c>
      <c r="C13" s="54">
        <f t="shared" si="0"/>
        <v>1589.42</v>
      </c>
      <c r="D13" s="54">
        <f>555.65+83.77</f>
        <v>639.42</v>
      </c>
      <c r="E13" s="62">
        <v>0</v>
      </c>
      <c r="F13" s="55">
        <v>950</v>
      </c>
      <c r="G13" s="63">
        <v>0</v>
      </c>
      <c r="H13" s="62">
        <v>0</v>
      </c>
      <c r="I13" s="62">
        <v>0</v>
      </c>
      <c r="J13" s="62">
        <v>0</v>
      </c>
      <c r="K13" s="64"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" customHeight="1">
      <c r="A14" s="51" t="s">
        <v>268</v>
      </c>
      <c r="B14" s="51" t="s">
        <v>228</v>
      </c>
      <c r="C14" s="54">
        <f t="shared" si="0"/>
        <v>6509.5599999999995</v>
      </c>
      <c r="D14" s="54">
        <f>3568.91+400.65</f>
        <v>3969.56</v>
      </c>
      <c r="E14" s="62">
        <v>0</v>
      </c>
      <c r="F14" s="55">
        <v>2540</v>
      </c>
      <c r="G14" s="63">
        <v>0</v>
      </c>
      <c r="H14" s="62">
        <v>0</v>
      </c>
      <c r="I14" s="62">
        <v>0</v>
      </c>
      <c r="J14" s="62">
        <v>0</v>
      </c>
      <c r="K14" s="64"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" customHeight="1">
      <c r="A15" s="51" t="s">
        <v>269</v>
      </c>
      <c r="B15" s="51" t="s">
        <v>229</v>
      </c>
      <c r="C15" s="54">
        <f t="shared" si="0"/>
        <v>2141.73</v>
      </c>
      <c r="D15" s="54">
        <f>2019+122.73</f>
        <v>2141.73</v>
      </c>
      <c r="E15" s="62">
        <v>0</v>
      </c>
      <c r="F15" s="55">
        <v>0</v>
      </c>
      <c r="G15" s="63">
        <v>0</v>
      </c>
      <c r="H15" s="62">
        <v>0</v>
      </c>
      <c r="I15" s="62">
        <v>0</v>
      </c>
      <c r="J15" s="62">
        <v>0</v>
      </c>
      <c r="K15" s="64"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7" customHeight="1">
      <c r="A16" s="51" t="s">
        <v>270</v>
      </c>
      <c r="B16" s="51" t="s">
        <v>230</v>
      </c>
      <c r="C16" s="54">
        <f t="shared" si="0"/>
        <v>4689.13</v>
      </c>
      <c r="D16" s="54">
        <f>3588.59+310.54</f>
        <v>3899.13</v>
      </c>
      <c r="E16" s="62">
        <v>0</v>
      </c>
      <c r="F16" s="55">
        <v>790</v>
      </c>
      <c r="G16" s="63">
        <v>0</v>
      </c>
      <c r="H16" s="62">
        <v>0</v>
      </c>
      <c r="I16" s="62">
        <v>0</v>
      </c>
      <c r="J16" s="62">
        <v>0</v>
      </c>
      <c r="K16" s="64"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7" customHeight="1">
      <c r="A17" s="51" t="s">
        <v>271</v>
      </c>
      <c r="B17" s="51" t="s">
        <v>231</v>
      </c>
      <c r="C17" s="54">
        <f t="shared" si="0"/>
        <v>281.90999999999997</v>
      </c>
      <c r="D17" s="54">
        <f>98.82+3.09</f>
        <v>101.91</v>
      </c>
      <c r="E17" s="62">
        <v>0</v>
      </c>
      <c r="F17" s="55">
        <v>180</v>
      </c>
      <c r="G17" s="63">
        <v>0</v>
      </c>
      <c r="H17" s="62">
        <v>0</v>
      </c>
      <c r="I17" s="62">
        <v>0</v>
      </c>
      <c r="J17" s="62">
        <v>0</v>
      </c>
      <c r="K17" s="64"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" customHeight="1">
      <c r="A18" s="51" t="s">
        <v>272</v>
      </c>
      <c r="B18" s="51" t="s">
        <v>273</v>
      </c>
      <c r="C18" s="54">
        <f t="shared" si="0"/>
        <v>95.91</v>
      </c>
      <c r="D18" s="54">
        <f>90.96+4.95</f>
        <v>95.91</v>
      </c>
      <c r="E18" s="62">
        <v>0</v>
      </c>
      <c r="F18" s="55">
        <v>0</v>
      </c>
      <c r="G18" s="63">
        <v>0</v>
      </c>
      <c r="H18" s="62">
        <v>0</v>
      </c>
      <c r="I18" s="62">
        <v>0</v>
      </c>
      <c r="J18" s="62">
        <v>0</v>
      </c>
      <c r="K18" s="64"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27" customHeight="1">
      <c r="A19" s="51" t="s">
        <v>274</v>
      </c>
      <c r="B19" s="51" t="s">
        <v>232</v>
      </c>
      <c r="C19" s="54">
        <f t="shared" si="0"/>
        <v>90.02</v>
      </c>
      <c r="D19" s="54">
        <v>90.02</v>
      </c>
      <c r="E19" s="62">
        <v>0</v>
      </c>
      <c r="F19" s="55">
        <v>0</v>
      </c>
      <c r="G19" s="63">
        <v>0</v>
      </c>
      <c r="H19" s="62">
        <v>0</v>
      </c>
      <c r="I19" s="62">
        <v>0</v>
      </c>
      <c r="J19" s="62">
        <v>0</v>
      </c>
      <c r="K19" s="64">
        <v>0</v>
      </c>
    </row>
    <row r="20" spans="1:11" ht="27" customHeight="1">
      <c r="A20" s="51" t="s">
        <v>275</v>
      </c>
      <c r="B20" s="51" t="s">
        <v>233</v>
      </c>
      <c r="C20" s="54">
        <f t="shared" si="0"/>
        <v>749.8100000000001</v>
      </c>
      <c r="D20" s="54">
        <f>680.6+49.21</f>
        <v>729.8100000000001</v>
      </c>
      <c r="E20" s="62">
        <v>0</v>
      </c>
      <c r="F20" s="55">
        <v>20</v>
      </c>
      <c r="G20" s="63">
        <v>0</v>
      </c>
      <c r="H20" s="62">
        <v>0</v>
      </c>
      <c r="I20" s="62">
        <v>0</v>
      </c>
      <c r="J20" s="62">
        <v>0</v>
      </c>
      <c r="K20" s="64">
        <v>0</v>
      </c>
    </row>
    <row r="21" spans="1:11" ht="27" customHeight="1">
      <c r="A21" s="51" t="s">
        <v>276</v>
      </c>
      <c r="B21" s="51" t="s">
        <v>234</v>
      </c>
      <c r="C21" s="54">
        <f t="shared" si="0"/>
        <v>172.65</v>
      </c>
      <c r="D21" s="54">
        <v>172.65</v>
      </c>
      <c r="E21" s="62">
        <v>0</v>
      </c>
      <c r="F21" s="55">
        <v>0</v>
      </c>
      <c r="G21" s="63">
        <v>0</v>
      </c>
      <c r="H21" s="62">
        <v>0</v>
      </c>
      <c r="I21" s="62">
        <v>0</v>
      </c>
      <c r="J21" s="62">
        <v>0</v>
      </c>
      <c r="K21" s="64">
        <v>0</v>
      </c>
    </row>
    <row r="22" spans="1:11" ht="27" customHeight="1">
      <c r="A22" s="51" t="s">
        <v>277</v>
      </c>
      <c r="B22" s="51" t="s">
        <v>278</v>
      </c>
      <c r="C22" s="54">
        <f t="shared" si="0"/>
        <v>201.37</v>
      </c>
      <c r="D22" s="54">
        <f>198.65+2.72</f>
        <v>201.37</v>
      </c>
      <c r="E22" s="62">
        <v>0</v>
      </c>
      <c r="F22" s="55">
        <v>0</v>
      </c>
      <c r="G22" s="63">
        <v>0</v>
      </c>
      <c r="H22" s="62">
        <v>0</v>
      </c>
      <c r="I22" s="62">
        <v>0</v>
      </c>
      <c r="J22" s="62">
        <v>0</v>
      </c>
      <c r="K22" s="64">
        <v>0</v>
      </c>
    </row>
    <row r="23" spans="1:11" ht="27" customHeight="1">
      <c r="A23" s="51" t="s">
        <v>279</v>
      </c>
      <c r="B23" s="51" t="s">
        <v>235</v>
      </c>
      <c r="C23" s="54">
        <f t="shared" si="0"/>
        <v>56.42</v>
      </c>
      <c r="D23" s="54">
        <v>56.42</v>
      </c>
      <c r="E23" s="62">
        <v>0</v>
      </c>
      <c r="F23" s="55">
        <v>0</v>
      </c>
      <c r="G23" s="63">
        <v>0</v>
      </c>
      <c r="H23" s="62">
        <v>0</v>
      </c>
      <c r="I23" s="62">
        <v>0</v>
      </c>
      <c r="J23" s="62">
        <v>0</v>
      </c>
      <c r="K23" s="64">
        <v>0</v>
      </c>
    </row>
    <row r="24" spans="1:11" ht="27" customHeight="1">
      <c r="A24" s="51" t="s">
        <v>280</v>
      </c>
      <c r="B24" s="51" t="s">
        <v>236</v>
      </c>
      <c r="C24" s="54">
        <f t="shared" si="0"/>
        <v>1013.52</v>
      </c>
      <c r="D24" s="54">
        <f>920.88+92.64</f>
        <v>1013.52</v>
      </c>
      <c r="E24" s="62">
        <v>0</v>
      </c>
      <c r="F24" s="55">
        <v>0</v>
      </c>
      <c r="G24" s="63">
        <v>0</v>
      </c>
      <c r="H24" s="62">
        <v>0</v>
      </c>
      <c r="I24" s="62">
        <v>0</v>
      </c>
      <c r="J24" s="62">
        <v>0</v>
      </c>
      <c r="K24" s="64">
        <v>0</v>
      </c>
    </row>
    <row r="25" spans="1:11" ht="27" customHeight="1">
      <c r="A25" s="51" t="s">
        <v>281</v>
      </c>
      <c r="B25" s="51" t="s">
        <v>237</v>
      </c>
      <c r="C25" s="54">
        <f t="shared" si="0"/>
        <v>1002.63</v>
      </c>
      <c r="D25" s="54">
        <f>864+54.63</f>
        <v>918.63</v>
      </c>
      <c r="E25" s="62">
        <v>0</v>
      </c>
      <c r="F25" s="55">
        <v>84</v>
      </c>
      <c r="G25" s="63">
        <v>0</v>
      </c>
      <c r="H25" s="62">
        <v>0</v>
      </c>
      <c r="I25" s="62">
        <v>0</v>
      </c>
      <c r="J25" s="62">
        <v>0</v>
      </c>
      <c r="K25" s="64">
        <v>0</v>
      </c>
    </row>
  </sheetData>
  <sheetProtection/>
  <mergeCells count="14">
    <mergeCell ref="A1:D1"/>
    <mergeCell ref="J1:K1"/>
    <mergeCell ref="A2:K2"/>
    <mergeCell ref="A3:D3"/>
    <mergeCell ref="J3:K3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71" right="0.71" top="0.75" bottom="0.75" header="0.31" footer="0.31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workbookViewId="0" topLeftCell="A1">
      <selection activeCell="B77" sqref="B77"/>
    </sheetView>
  </sheetViews>
  <sheetFormatPr defaultColWidth="9.16015625" defaultRowHeight="11.25"/>
  <cols>
    <col min="1" max="1" width="5.83203125" style="34" customWidth="1"/>
    <col min="2" max="3" width="4.5" style="34" customWidth="1"/>
    <col min="4" max="4" width="16.16015625" style="34" customWidth="1"/>
    <col min="5" max="5" width="13.33203125" style="34" customWidth="1"/>
    <col min="6" max="6" width="13.66015625" style="34" customWidth="1"/>
    <col min="7" max="7" width="8.83203125" style="34" customWidth="1"/>
    <col min="8" max="8" width="13" style="34" customWidth="1"/>
    <col min="9" max="9" width="9.33203125" style="34" customWidth="1"/>
    <col min="10" max="10" width="8.33203125" style="34" customWidth="1"/>
    <col min="11" max="11" width="9.33203125" style="34" customWidth="1"/>
    <col min="12" max="12" width="7" style="34" customWidth="1"/>
    <col min="13" max="13" width="10" style="34" customWidth="1"/>
    <col min="14" max="16384" width="8" style="34" customWidth="1"/>
  </cols>
  <sheetData>
    <row r="1" spans="1:13" ht="19.5" customHeight="1">
      <c r="A1" s="35" t="s">
        <v>282</v>
      </c>
      <c r="B1" s="36"/>
      <c r="C1" s="36"/>
      <c r="D1" s="36"/>
      <c r="E1" s="36"/>
      <c r="F1" s="36"/>
      <c r="G1" s="37"/>
      <c r="H1" s="38"/>
      <c r="I1" s="38"/>
      <c r="J1" s="38"/>
      <c r="K1" s="38"/>
      <c r="L1" s="56"/>
      <c r="M1" s="56"/>
    </row>
    <row r="2" spans="1:13" ht="24" customHeight="1">
      <c r="A2" s="39" t="s">
        <v>283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40"/>
      <c r="B3" s="40"/>
      <c r="C3" s="40"/>
      <c r="D3" s="40"/>
      <c r="E3" s="40"/>
      <c r="F3" s="40"/>
      <c r="G3" s="37"/>
      <c r="H3" s="41"/>
      <c r="I3" s="41"/>
      <c r="J3" s="41"/>
      <c r="K3" s="41"/>
      <c r="L3" s="57" t="s">
        <v>2</v>
      </c>
      <c r="M3" s="58"/>
    </row>
    <row r="4" spans="1:13" ht="19.5" customHeight="1">
      <c r="A4" s="42" t="s">
        <v>284</v>
      </c>
      <c r="B4" s="43"/>
      <c r="C4" s="43"/>
      <c r="D4" s="43"/>
      <c r="E4" s="42" t="s">
        <v>251</v>
      </c>
      <c r="F4" s="44" t="s">
        <v>45</v>
      </c>
      <c r="G4" s="44" t="s">
        <v>252</v>
      </c>
      <c r="H4" s="44" t="s">
        <v>253</v>
      </c>
      <c r="I4" s="44" t="s">
        <v>254</v>
      </c>
      <c r="J4" s="46"/>
      <c r="K4" s="42" t="s">
        <v>255</v>
      </c>
      <c r="L4" s="42" t="s">
        <v>256</v>
      </c>
      <c r="M4" s="42" t="s">
        <v>257</v>
      </c>
    </row>
    <row r="5" spans="1:13" ht="19.5" customHeight="1">
      <c r="A5" s="42" t="s">
        <v>71</v>
      </c>
      <c r="B5" s="43"/>
      <c r="C5" s="43"/>
      <c r="D5" s="45" t="s">
        <v>72</v>
      </c>
      <c r="E5" s="43"/>
      <c r="F5" s="46"/>
      <c r="G5" s="46"/>
      <c r="H5" s="46"/>
      <c r="I5" s="42" t="s">
        <v>259</v>
      </c>
      <c r="J5" s="42" t="s">
        <v>260</v>
      </c>
      <c r="K5" s="43"/>
      <c r="L5" s="43"/>
      <c r="M5" s="43"/>
    </row>
    <row r="6" spans="1:13" ht="18" customHeight="1">
      <c r="A6" s="47" t="s">
        <v>76</v>
      </c>
      <c r="B6" s="47" t="s">
        <v>77</v>
      </c>
      <c r="C6" s="47" t="s">
        <v>78</v>
      </c>
      <c r="D6" s="48"/>
      <c r="E6" s="49"/>
      <c r="F6" s="50"/>
      <c r="G6" s="50"/>
      <c r="H6" s="50"/>
      <c r="I6" s="49"/>
      <c r="J6" s="49"/>
      <c r="K6" s="49"/>
      <c r="L6" s="49"/>
      <c r="M6" s="49"/>
    </row>
    <row r="7" spans="1:13" ht="24.75" customHeight="1">
      <c r="A7" s="51"/>
      <c r="B7" s="51"/>
      <c r="C7" s="51"/>
      <c r="D7" s="52" t="s">
        <v>73</v>
      </c>
      <c r="E7" s="53">
        <v>23923.21</v>
      </c>
      <c r="F7" s="54">
        <v>19262.21</v>
      </c>
      <c r="G7" s="54">
        <v>0</v>
      </c>
      <c r="H7" s="55">
        <v>4661</v>
      </c>
      <c r="I7" s="59">
        <v>0</v>
      </c>
      <c r="J7" s="54">
        <v>0</v>
      </c>
      <c r="K7" s="54">
        <v>0</v>
      </c>
      <c r="L7" s="54">
        <v>0</v>
      </c>
      <c r="M7" s="55">
        <v>0</v>
      </c>
    </row>
    <row r="8" spans="1:256" ht="24.75" customHeight="1">
      <c r="A8" s="51" t="s">
        <v>79</v>
      </c>
      <c r="B8" s="51"/>
      <c r="C8" s="51"/>
      <c r="D8" s="51"/>
      <c r="E8" s="54">
        <v>19931.61</v>
      </c>
      <c r="F8" s="54">
        <v>15298.61</v>
      </c>
      <c r="G8" s="54">
        <v>0</v>
      </c>
      <c r="H8" s="55">
        <v>4633</v>
      </c>
      <c r="I8" s="59">
        <v>0</v>
      </c>
      <c r="J8" s="54">
        <v>0</v>
      </c>
      <c r="K8" s="54">
        <v>0</v>
      </c>
      <c r="L8" s="54">
        <v>0</v>
      </c>
      <c r="M8" s="55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51"/>
      <c r="B9" s="51" t="s">
        <v>82</v>
      </c>
      <c r="C9" s="51"/>
      <c r="D9" s="51"/>
      <c r="E9" s="54">
        <v>2245.49</v>
      </c>
      <c r="F9" s="54">
        <v>2069.49</v>
      </c>
      <c r="G9" s="54">
        <v>0</v>
      </c>
      <c r="H9" s="55">
        <v>176</v>
      </c>
      <c r="I9" s="59">
        <v>0</v>
      </c>
      <c r="J9" s="54">
        <v>0</v>
      </c>
      <c r="K9" s="54">
        <v>0</v>
      </c>
      <c r="L9" s="54">
        <v>0</v>
      </c>
      <c r="M9" s="55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51"/>
      <c r="B10" s="51"/>
      <c r="C10" s="51" t="s">
        <v>82</v>
      </c>
      <c r="D10" s="51"/>
      <c r="E10" s="54">
        <v>547.29</v>
      </c>
      <c r="F10" s="54">
        <v>547.29</v>
      </c>
      <c r="G10" s="54">
        <v>0</v>
      </c>
      <c r="H10" s="55">
        <v>0</v>
      </c>
      <c r="I10" s="59">
        <v>0</v>
      </c>
      <c r="J10" s="54">
        <v>0</v>
      </c>
      <c r="K10" s="54">
        <v>0</v>
      </c>
      <c r="L10" s="54">
        <v>0</v>
      </c>
      <c r="M10" s="55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51" t="s">
        <v>81</v>
      </c>
      <c r="B11" s="51" t="s">
        <v>85</v>
      </c>
      <c r="C11" s="51" t="s">
        <v>85</v>
      </c>
      <c r="D11" s="51" t="s">
        <v>80</v>
      </c>
      <c r="E11" s="54">
        <v>547.29</v>
      </c>
      <c r="F11" s="54">
        <v>547.29</v>
      </c>
      <c r="G11" s="54">
        <v>0</v>
      </c>
      <c r="H11" s="55">
        <v>0</v>
      </c>
      <c r="I11" s="59">
        <v>0</v>
      </c>
      <c r="J11" s="54">
        <v>0</v>
      </c>
      <c r="K11" s="54">
        <v>0</v>
      </c>
      <c r="L11" s="54">
        <v>0</v>
      </c>
      <c r="M11" s="55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 s="51"/>
      <c r="B12" s="51"/>
      <c r="C12" s="51" t="s">
        <v>90</v>
      </c>
      <c r="D12" s="51"/>
      <c r="E12" s="54">
        <v>1698.2</v>
      </c>
      <c r="F12" s="54">
        <v>1522.2</v>
      </c>
      <c r="G12" s="54">
        <v>0</v>
      </c>
      <c r="H12" s="55">
        <v>176</v>
      </c>
      <c r="I12" s="59">
        <v>0</v>
      </c>
      <c r="J12" s="54">
        <v>0</v>
      </c>
      <c r="K12" s="54">
        <v>0</v>
      </c>
      <c r="L12" s="54">
        <v>0</v>
      </c>
      <c r="M12" s="55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51" t="s">
        <v>81</v>
      </c>
      <c r="B13" s="51" t="s">
        <v>85</v>
      </c>
      <c r="C13" s="51" t="s">
        <v>92</v>
      </c>
      <c r="D13" s="51" t="s">
        <v>285</v>
      </c>
      <c r="E13" s="54">
        <v>433.98</v>
      </c>
      <c r="F13" s="54">
        <v>433.98</v>
      </c>
      <c r="G13" s="54">
        <v>0</v>
      </c>
      <c r="H13" s="55">
        <v>0</v>
      </c>
      <c r="I13" s="59">
        <v>0</v>
      </c>
      <c r="J13" s="54">
        <v>0</v>
      </c>
      <c r="K13" s="54">
        <v>0</v>
      </c>
      <c r="L13" s="54">
        <v>0</v>
      </c>
      <c r="M13" s="55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51" t="s">
        <v>81</v>
      </c>
      <c r="B14" s="51" t="s">
        <v>85</v>
      </c>
      <c r="C14" s="51" t="s">
        <v>92</v>
      </c>
      <c r="D14" s="51" t="s">
        <v>285</v>
      </c>
      <c r="E14" s="54">
        <v>330.34</v>
      </c>
      <c r="F14" s="54">
        <v>238.34</v>
      </c>
      <c r="G14" s="54">
        <v>0</v>
      </c>
      <c r="H14" s="55">
        <v>92</v>
      </c>
      <c r="I14" s="59">
        <v>0</v>
      </c>
      <c r="J14" s="54">
        <v>0</v>
      </c>
      <c r="K14" s="54">
        <v>0</v>
      </c>
      <c r="L14" s="54">
        <v>0</v>
      </c>
      <c r="M14" s="55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51" t="s">
        <v>81</v>
      </c>
      <c r="B15" s="51" t="s">
        <v>85</v>
      </c>
      <c r="C15" s="51" t="s">
        <v>92</v>
      </c>
      <c r="D15" s="51" t="s">
        <v>285</v>
      </c>
      <c r="E15" s="54">
        <v>933.88</v>
      </c>
      <c r="F15" s="54">
        <v>849.88</v>
      </c>
      <c r="G15" s="54">
        <v>0</v>
      </c>
      <c r="H15" s="55">
        <v>84</v>
      </c>
      <c r="I15" s="59">
        <v>0</v>
      </c>
      <c r="J15" s="54">
        <v>0</v>
      </c>
      <c r="K15" s="54">
        <v>0</v>
      </c>
      <c r="L15" s="54">
        <v>0</v>
      </c>
      <c r="M15" s="55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 customHeight="1">
      <c r="A16" s="51"/>
      <c r="B16" s="51" t="s">
        <v>94</v>
      </c>
      <c r="C16" s="51"/>
      <c r="D16" s="51"/>
      <c r="E16" s="54">
        <v>15533.7</v>
      </c>
      <c r="F16" s="54">
        <v>12203.7</v>
      </c>
      <c r="G16" s="54">
        <v>0</v>
      </c>
      <c r="H16" s="55">
        <v>3330</v>
      </c>
      <c r="I16" s="59">
        <v>0</v>
      </c>
      <c r="J16" s="54">
        <v>0</v>
      </c>
      <c r="K16" s="54">
        <v>0</v>
      </c>
      <c r="L16" s="54">
        <v>0</v>
      </c>
      <c r="M16" s="55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 s="51"/>
      <c r="B17" s="51"/>
      <c r="C17" s="51" t="s">
        <v>82</v>
      </c>
      <c r="D17" s="51"/>
      <c r="E17" s="54">
        <v>880.97</v>
      </c>
      <c r="F17" s="54">
        <v>880.97</v>
      </c>
      <c r="G17" s="54">
        <v>0</v>
      </c>
      <c r="H17" s="55">
        <v>0</v>
      </c>
      <c r="I17" s="59">
        <v>0</v>
      </c>
      <c r="J17" s="54">
        <v>0</v>
      </c>
      <c r="K17" s="54">
        <v>0</v>
      </c>
      <c r="L17" s="54">
        <v>0</v>
      </c>
      <c r="M17" s="55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 s="51" t="s">
        <v>81</v>
      </c>
      <c r="B18" s="51" t="s">
        <v>96</v>
      </c>
      <c r="C18" s="51" t="s">
        <v>85</v>
      </c>
      <c r="D18" s="51" t="s">
        <v>286</v>
      </c>
      <c r="E18" s="54">
        <v>880.97</v>
      </c>
      <c r="F18" s="54">
        <v>880.97</v>
      </c>
      <c r="G18" s="54">
        <v>0</v>
      </c>
      <c r="H18" s="55">
        <v>0</v>
      </c>
      <c r="I18" s="59">
        <v>0</v>
      </c>
      <c r="J18" s="54">
        <v>0</v>
      </c>
      <c r="K18" s="54">
        <v>0</v>
      </c>
      <c r="L18" s="54">
        <v>0</v>
      </c>
      <c r="M18" s="55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 s="51"/>
      <c r="B19" s="51"/>
      <c r="C19" s="51" t="s">
        <v>94</v>
      </c>
      <c r="D19" s="51"/>
      <c r="E19" s="54">
        <v>2754.86</v>
      </c>
      <c r="F19" s="54">
        <v>2754.86</v>
      </c>
      <c r="G19" s="54">
        <v>0</v>
      </c>
      <c r="H19" s="55">
        <v>0</v>
      </c>
      <c r="I19" s="59">
        <v>0</v>
      </c>
      <c r="J19" s="54">
        <v>0</v>
      </c>
      <c r="K19" s="54">
        <v>0</v>
      </c>
      <c r="L19" s="54">
        <v>0</v>
      </c>
      <c r="M19" s="55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.75" customHeight="1">
      <c r="A20" s="51" t="s">
        <v>81</v>
      </c>
      <c r="B20" s="51" t="s">
        <v>96</v>
      </c>
      <c r="C20" s="51" t="s">
        <v>96</v>
      </c>
      <c r="D20" s="51" t="s">
        <v>287</v>
      </c>
      <c r="E20" s="54">
        <v>1879.02</v>
      </c>
      <c r="F20" s="54">
        <v>1879.02</v>
      </c>
      <c r="G20" s="54">
        <v>0</v>
      </c>
      <c r="H20" s="55">
        <v>0</v>
      </c>
      <c r="I20" s="59">
        <v>0</v>
      </c>
      <c r="J20" s="54">
        <v>0</v>
      </c>
      <c r="K20" s="54">
        <v>0</v>
      </c>
      <c r="L20" s="54">
        <v>0</v>
      </c>
      <c r="M20" s="55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.75" customHeight="1">
      <c r="A21" s="51" t="s">
        <v>81</v>
      </c>
      <c r="B21" s="51" t="s">
        <v>96</v>
      </c>
      <c r="C21" s="51" t="s">
        <v>96</v>
      </c>
      <c r="D21" s="51" t="s">
        <v>287</v>
      </c>
      <c r="E21" s="54">
        <v>875.84</v>
      </c>
      <c r="F21" s="54">
        <v>875.84</v>
      </c>
      <c r="G21" s="54">
        <v>0</v>
      </c>
      <c r="H21" s="55">
        <v>0</v>
      </c>
      <c r="I21" s="59">
        <v>0</v>
      </c>
      <c r="J21" s="54">
        <v>0</v>
      </c>
      <c r="K21" s="54">
        <v>0</v>
      </c>
      <c r="L21" s="54">
        <v>0</v>
      </c>
      <c r="M21" s="55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51"/>
      <c r="B22" s="51"/>
      <c r="C22" s="51" t="s">
        <v>102</v>
      </c>
      <c r="D22" s="51"/>
      <c r="E22" s="54">
        <v>1867.23</v>
      </c>
      <c r="F22" s="54">
        <v>1867.23</v>
      </c>
      <c r="G22" s="54">
        <v>0</v>
      </c>
      <c r="H22" s="55">
        <v>0</v>
      </c>
      <c r="I22" s="59">
        <v>0</v>
      </c>
      <c r="J22" s="54">
        <v>0</v>
      </c>
      <c r="K22" s="54">
        <v>0</v>
      </c>
      <c r="L22" s="54">
        <v>0</v>
      </c>
      <c r="M22" s="55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.75" customHeight="1">
      <c r="A23" s="51" t="s">
        <v>81</v>
      </c>
      <c r="B23" s="51" t="s">
        <v>96</v>
      </c>
      <c r="C23" s="51" t="s">
        <v>104</v>
      </c>
      <c r="D23" s="51" t="s">
        <v>288</v>
      </c>
      <c r="E23" s="54">
        <v>1867.23</v>
      </c>
      <c r="F23" s="54">
        <v>1867.23</v>
      </c>
      <c r="G23" s="54">
        <v>0</v>
      </c>
      <c r="H23" s="55">
        <v>0</v>
      </c>
      <c r="I23" s="59">
        <v>0</v>
      </c>
      <c r="J23" s="54">
        <v>0</v>
      </c>
      <c r="K23" s="54">
        <v>0</v>
      </c>
      <c r="L23" s="54">
        <v>0</v>
      </c>
      <c r="M23" s="55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51"/>
      <c r="B24" s="51"/>
      <c r="C24" s="51" t="s">
        <v>106</v>
      </c>
      <c r="D24" s="51"/>
      <c r="E24" s="54">
        <v>4144.17</v>
      </c>
      <c r="F24" s="54">
        <v>3354.17</v>
      </c>
      <c r="G24" s="54">
        <v>0</v>
      </c>
      <c r="H24" s="55">
        <v>790</v>
      </c>
      <c r="I24" s="59">
        <v>0</v>
      </c>
      <c r="J24" s="54">
        <v>0</v>
      </c>
      <c r="K24" s="54">
        <v>0</v>
      </c>
      <c r="L24" s="54">
        <v>0</v>
      </c>
      <c r="M24" s="55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.75" customHeight="1">
      <c r="A25" s="51" t="s">
        <v>81</v>
      </c>
      <c r="B25" s="51" t="s">
        <v>96</v>
      </c>
      <c r="C25" s="51" t="s">
        <v>108</v>
      </c>
      <c r="D25" s="51" t="s">
        <v>289</v>
      </c>
      <c r="E25" s="54">
        <v>4144.17</v>
      </c>
      <c r="F25" s="54">
        <v>3354.17</v>
      </c>
      <c r="G25" s="54">
        <v>0</v>
      </c>
      <c r="H25" s="55">
        <v>790</v>
      </c>
      <c r="I25" s="59">
        <v>0</v>
      </c>
      <c r="J25" s="54">
        <v>0</v>
      </c>
      <c r="K25" s="54">
        <v>0</v>
      </c>
      <c r="L25" s="54">
        <v>0</v>
      </c>
      <c r="M25" s="55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51"/>
      <c r="B26" s="51"/>
      <c r="C26" s="51" t="s">
        <v>110</v>
      </c>
      <c r="D26" s="51"/>
      <c r="E26" s="54">
        <v>5886.47</v>
      </c>
      <c r="F26" s="54">
        <v>3346.47</v>
      </c>
      <c r="G26" s="54">
        <v>0</v>
      </c>
      <c r="H26" s="55">
        <v>2540</v>
      </c>
      <c r="I26" s="59">
        <v>0</v>
      </c>
      <c r="J26" s="54">
        <v>0</v>
      </c>
      <c r="K26" s="54">
        <v>0</v>
      </c>
      <c r="L26" s="54">
        <v>0</v>
      </c>
      <c r="M26" s="55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.75" customHeight="1">
      <c r="A27" s="51" t="s">
        <v>81</v>
      </c>
      <c r="B27" s="51" t="s">
        <v>96</v>
      </c>
      <c r="C27" s="51" t="s">
        <v>112</v>
      </c>
      <c r="D27" s="51" t="s">
        <v>290</v>
      </c>
      <c r="E27" s="54">
        <v>5886.47</v>
      </c>
      <c r="F27" s="54">
        <v>3346.47</v>
      </c>
      <c r="G27" s="54">
        <v>0</v>
      </c>
      <c r="H27" s="55">
        <v>2540</v>
      </c>
      <c r="I27" s="59">
        <v>0</v>
      </c>
      <c r="J27" s="54">
        <v>0</v>
      </c>
      <c r="K27" s="54">
        <v>0</v>
      </c>
      <c r="L27" s="54">
        <v>0</v>
      </c>
      <c r="M27" s="55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.75" customHeight="1">
      <c r="A28" s="51"/>
      <c r="B28" s="51" t="s">
        <v>106</v>
      </c>
      <c r="C28" s="51"/>
      <c r="D28" s="51"/>
      <c r="E28" s="54">
        <v>1470.37</v>
      </c>
      <c r="F28" s="54">
        <v>520.37</v>
      </c>
      <c r="G28" s="54">
        <v>0</v>
      </c>
      <c r="H28" s="55">
        <v>950</v>
      </c>
      <c r="I28" s="59">
        <v>0</v>
      </c>
      <c r="J28" s="54">
        <v>0</v>
      </c>
      <c r="K28" s="54">
        <v>0</v>
      </c>
      <c r="L28" s="54">
        <v>0</v>
      </c>
      <c r="M28" s="55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51"/>
      <c r="B29" s="51"/>
      <c r="C29" s="51" t="s">
        <v>106</v>
      </c>
      <c r="D29" s="51"/>
      <c r="E29" s="54">
        <v>1470.37</v>
      </c>
      <c r="F29" s="54">
        <v>520.37</v>
      </c>
      <c r="G29" s="54">
        <v>0</v>
      </c>
      <c r="H29" s="55">
        <v>950</v>
      </c>
      <c r="I29" s="59">
        <v>0</v>
      </c>
      <c r="J29" s="54">
        <v>0</v>
      </c>
      <c r="K29" s="54">
        <v>0</v>
      </c>
      <c r="L29" s="54">
        <v>0</v>
      </c>
      <c r="M29" s="55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 customHeight="1">
      <c r="A30" s="51" t="s">
        <v>81</v>
      </c>
      <c r="B30" s="51" t="s">
        <v>108</v>
      </c>
      <c r="C30" s="51" t="s">
        <v>108</v>
      </c>
      <c r="D30" s="51" t="s">
        <v>291</v>
      </c>
      <c r="E30" s="54">
        <v>1470.37</v>
      </c>
      <c r="F30" s="54">
        <v>520.37</v>
      </c>
      <c r="G30" s="54">
        <v>0</v>
      </c>
      <c r="H30" s="55">
        <v>950</v>
      </c>
      <c r="I30" s="59">
        <v>0</v>
      </c>
      <c r="J30" s="54">
        <v>0</v>
      </c>
      <c r="K30" s="54">
        <v>0</v>
      </c>
      <c r="L30" s="54">
        <v>0</v>
      </c>
      <c r="M30" s="55"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>
      <c r="A31" s="51"/>
      <c r="B31" s="51" t="s">
        <v>118</v>
      </c>
      <c r="C31" s="51"/>
      <c r="D31" s="51"/>
      <c r="E31" s="54">
        <v>411.79</v>
      </c>
      <c r="F31" s="54">
        <v>411.79</v>
      </c>
      <c r="G31" s="54">
        <v>0</v>
      </c>
      <c r="H31" s="55">
        <v>0</v>
      </c>
      <c r="I31" s="59">
        <v>0</v>
      </c>
      <c r="J31" s="54">
        <v>0</v>
      </c>
      <c r="K31" s="54">
        <v>0</v>
      </c>
      <c r="L31" s="54">
        <v>0</v>
      </c>
      <c r="M31" s="55"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3" ht="24.75" customHeight="1">
      <c r="A32" s="51"/>
      <c r="B32" s="51"/>
      <c r="C32" s="51" t="s">
        <v>82</v>
      </c>
      <c r="D32" s="51"/>
      <c r="E32" s="54">
        <v>411.79</v>
      </c>
      <c r="F32" s="54">
        <v>411.79</v>
      </c>
      <c r="G32" s="54">
        <v>0</v>
      </c>
      <c r="H32" s="55">
        <v>0</v>
      </c>
      <c r="I32" s="59">
        <v>0</v>
      </c>
      <c r="J32" s="54">
        <v>0</v>
      </c>
      <c r="K32" s="54">
        <v>0</v>
      </c>
      <c r="L32" s="54">
        <v>0</v>
      </c>
      <c r="M32" s="55">
        <v>0</v>
      </c>
    </row>
    <row r="33" spans="1:13" ht="24.75" customHeight="1">
      <c r="A33" s="51" t="s">
        <v>81</v>
      </c>
      <c r="B33" s="51" t="s">
        <v>120</v>
      </c>
      <c r="C33" s="51" t="s">
        <v>85</v>
      </c>
      <c r="D33" s="51" t="s">
        <v>292</v>
      </c>
      <c r="E33" s="54">
        <v>411.79</v>
      </c>
      <c r="F33" s="54">
        <v>411.79</v>
      </c>
      <c r="G33" s="54">
        <v>0</v>
      </c>
      <c r="H33" s="55">
        <v>0</v>
      </c>
      <c r="I33" s="59">
        <v>0</v>
      </c>
      <c r="J33" s="54">
        <v>0</v>
      </c>
      <c r="K33" s="54">
        <v>0</v>
      </c>
      <c r="L33" s="54">
        <v>0</v>
      </c>
      <c r="M33" s="55">
        <v>0</v>
      </c>
    </row>
    <row r="34" spans="1:13" ht="24.75" customHeight="1">
      <c r="A34" s="51"/>
      <c r="B34" s="51" t="s">
        <v>90</v>
      </c>
      <c r="C34" s="51"/>
      <c r="D34" s="51"/>
      <c r="E34" s="54">
        <v>270.26</v>
      </c>
      <c r="F34" s="54">
        <v>93.26</v>
      </c>
      <c r="G34" s="54">
        <v>0</v>
      </c>
      <c r="H34" s="55">
        <v>177</v>
      </c>
      <c r="I34" s="59">
        <v>0</v>
      </c>
      <c r="J34" s="54">
        <v>0</v>
      </c>
      <c r="K34" s="54">
        <v>0</v>
      </c>
      <c r="L34" s="54">
        <v>0</v>
      </c>
      <c r="M34" s="55">
        <v>0</v>
      </c>
    </row>
    <row r="35" spans="1:13" ht="24.75" customHeight="1">
      <c r="A35" s="51"/>
      <c r="B35" s="51"/>
      <c r="C35" s="51" t="s">
        <v>90</v>
      </c>
      <c r="D35" s="51"/>
      <c r="E35" s="54">
        <v>270.26</v>
      </c>
      <c r="F35" s="54">
        <v>93.26</v>
      </c>
      <c r="G35" s="54">
        <v>0</v>
      </c>
      <c r="H35" s="55">
        <v>177</v>
      </c>
      <c r="I35" s="59">
        <v>0</v>
      </c>
      <c r="J35" s="54">
        <v>0</v>
      </c>
      <c r="K35" s="54">
        <v>0</v>
      </c>
      <c r="L35" s="54">
        <v>0</v>
      </c>
      <c r="M35" s="55">
        <v>0</v>
      </c>
    </row>
    <row r="36" spans="1:13" ht="24.75" customHeight="1">
      <c r="A36" s="51" t="s">
        <v>81</v>
      </c>
      <c r="B36" s="51" t="s">
        <v>92</v>
      </c>
      <c r="C36" s="51" t="s">
        <v>92</v>
      </c>
      <c r="D36" s="51" t="s">
        <v>293</v>
      </c>
      <c r="E36" s="54">
        <v>270.26</v>
      </c>
      <c r="F36" s="54">
        <v>93.26</v>
      </c>
      <c r="G36" s="54">
        <v>0</v>
      </c>
      <c r="H36" s="55">
        <v>177</v>
      </c>
      <c r="I36" s="59">
        <v>0</v>
      </c>
      <c r="J36" s="54">
        <v>0</v>
      </c>
      <c r="K36" s="54">
        <v>0</v>
      </c>
      <c r="L36" s="54">
        <v>0</v>
      </c>
      <c r="M36" s="55">
        <v>0</v>
      </c>
    </row>
    <row r="37" spans="1:13" ht="24.75" customHeight="1">
      <c r="A37" s="51" t="s">
        <v>128</v>
      </c>
      <c r="B37" s="51"/>
      <c r="C37" s="51"/>
      <c r="D37" s="51"/>
      <c r="E37" s="54">
        <v>1317.05</v>
      </c>
      <c r="F37" s="54">
        <v>1297.05</v>
      </c>
      <c r="G37" s="54">
        <v>0</v>
      </c>
      <c r="H37" s="55">
        <v>20</v>
      </c>
      <c r="I37" s="59">
        <v>0</v>
      </c>
      <c r="J37" s="54">
        <v>0</v>
      </c>
      <c r="K37" s="54">
        <v>0</v>
      </c>
      <c r="L37" s="54">
        <v>0</v>
      </c>
      <c r="M37" s="55">
        <v>0</v>
      </c>
    </row>
    <row r="38" spans="1:13" ht="24.75" customHeight="1">
      <c r="A38" s="51"/>
      <c r="B38" s="51" t="s">
        <v>102</v>
      </c>
      <c r="C38" s="51"/>
      <c r="D38" s="51"/>
      <c r="E38" s="54">
        <v>1317.05</v>
      </c>
      <c r="F38" s="54">
        <v>1297.05</v>
      </c>
      <c r="G38" s="54">
        <v>0</v>
      </c>
      <c r="H38" s="55">
        <v>20</v>
      </c>
      <c r="I38" s="59">
        <v>0</v>
      </c>
      <c r="J38" s="54">
        <v>0</v>
      </c>
      <c r="K38" s="54">
        <v>0</v>
      </c>
      <c r="L38" s="54">
        <v>0</v>
      </c>
      <c r="M38" s="55">
        <v>0</v>
      </c>
    </row>
    <row r="39" spans="1:13" ht="24.75" customHeight="1">
      <c r="A39" s="51"/>
      <c r="B39" s="51"/>
      <c r="C39" s="51" t="s">
        <v>110</v>
      </c>
      <c r="D39" s="51"/>
      <c r="E39" s="54">
        <v>25</v>
      </c>
      <c r="F39" s="54">
        <v>25</v>
      </c>
      <c r="G39" s="54">
        <v>0</v>
      </c>
      <c r="H39" s="55">
        <v>0</v>
      </c>
      <c r="I39" s="59">
        <v>0</v>
      </c>
      <c r="J39" s="54">
        <v>0</v>
      </c>
      <c r="K39" s="54">
        <v>0</v>
      </c>
      <c r="L39" s="54">
        <v>0</v>
      </c>
      <c r="M39" s="55">
        <v>0</v>
      </c>
    </row>
    <row r="40" spans="1:13" ht="24.75" customHeight="1">
      <c r="A40" s="51" t="s">
        <v>130</v>
      </c>
      <c r="B40" s="51" t="s">
        <v>104</v>
      </c>
      <c r="C40" s="51" t="s">
        <v>112</v>
      </c>
      <c r="D40" s="51" t="s">
        <v>129</v>
      </c>
      <c r="E40" s="54">
        <v>25</v>
      </c>
      <c r="F40" s="54">
        <v>25</v>
      </c>
      <c r="G40" s="54">
        <v>0</v>
      </c>
      <c r="H40" s="55">
        <v>0</v>
      </c>
      <c r="I40" s="59">
        <v>0</v>
      </c>
      <c r="J40" s="54">
        <v>0</v>
      </c>
      <c r="K40" s="54">
        <v>0</v>
      </c>
      <c r="L40" s="54">
        <v>0</v>
      </c>
      <c r="M40" s="55">
        <v>0</v>
      </c>
    </row>
    <row r="41" spans="1:13" ht="24.75" customHeight="1">
      <c r="A41" s="51"/>
      <c r="B41" s="51"/>
      <c r="C41" s="51" t="s">
        <v>137</v>
      </c>
      <c r="D41" s="51"/>
      <c r="E41" s="54">
        <v>756.21</v>
      </c>
      <c r="F41" s="54">
        <v>736.21</v>
      </c>
      <c r="G41" s="54">
        <v>0</v>
      </c>
      <c r="H41" s="55">
        <v>20</v>
      </c>
      <c r="I41" s="59">
        <v>0</v>
      </c>
      <c r="J41" s="54">
        <v>0</v>
      </c>
      <c r="K41" s="54">
        <v>0</v>
      </c>
      <c r="L41" s="54">
        <v>0</v>
      </c>
      <c r="M41" s="55">
        <v>0</v>
      </c>
    </row>
    <row r="42" spans="1:13" ht="24.75" customHeight="1">
      <c r="A42" s="51" t="s">
        <v>130</v>
      </c>
      <c r="B42" s="51" t="s">
        <v>104</v>
      </c>
      <c r="C42" s="51" t="s">
        <v>139</v>
      </c>
      <c r="D42" s="51" t="s">
        <v>294</v>
      </c>
      <c r="E42" s="54">
        <v>588.3</v>
      </c>
      <c r="F42" s="54">
        <v>568.3</v>
      </c>
      <c r="G42" s="54">
        <v>0</v>
      </c>
      <c r="H42" s="55">
        <v>20</v>
      </c>
      <c r="I42" s="59">
        <v>0</v>
      </c>
      <c r="J42" s="54">
        <v>0</v>
      </c>
      <c r="K42" s="54">
        <v>0</v>
      </c>
      <c r="L42" s="54">
        <v>0</v>
      </c>
      <c r="M42" s="55">
        <v>0</v>
      </c>
    </row>
    <row r="43" spans="1:13" ht="24.75" customHeight="1">
      <c r="A43" s="51" t="s">
        <v>130</v>
      </c>
      <c r="B43" s="51" t="s">
        <v>104</v>
      </c>
      <c r="C43" s="51" t="s">
        <v>139</v>
      </c>
      <c r="D43" s="51" t="s">
        <v>294</v>
      </c>
      <c r="E43" s="54">
        <v>167.91</v>
      </c>
      <c r="F43" s="54">
        <v>167.91</v>
      </c>
      <c r="G43" s="54">
        <v>0</v>
      </c>
      <c r="H43" s="55">
        <v>0</v>
      </c>
      <c r="I43" s="59">
        <v>0</v>
      </c>
      <c r="J43" s="54">
        <v>0</v>
      </c>
      <c r="K43" s="54">
        <v>0</v>
      </c>
      <c r="L43" s="54">
        <v>0</v>
      </c>
      <c r="M43" s="55">
        <v>0</v>
      </c>
    </row>
    <row r="44" spans="1:13" ht="24.75" customHeight="1">
      <c r="A44" s="51"/>
      <c r="B44" s="51"/>
      <c r="C44" s="51" t="s">
        <v>118</v>
      </c>
      <c r="D44" s="51"/>
      <c r="E44" s="54">
        <v>172.29</v>
      </c>
      <c r="F44" s="54">
        <v>172.29</v>
      </c>
      <c r="G44" s="54">
        <v>0</v>
      </c>
      <c r="H44" s="55">
        <v>0</v>
      </c>
      <c r="I44" s="59">
        <v>0</v>
      </c>
      <c r="J44" s="54">
        <v>0</v>
      </c>
      <c r="K44" s="54">
        <v>0</v>
      </c>
      <c r="L44" s="54">
        <v>0</v>
      </c>
      <c r="M44" s="55">
        <v>0</v>
      </c>
    </row>
    <row r="45" spans="1:13" ht="24.75" customHeight="1">
      <c r="A45" s="51" t="s">
        <v>130</v>
      </c>
      <c r="B45" s="51" t="s">
        <v>104</v>
      </c>
      <c r="C45" s="51" t="s">
        <v>120</v>
      </c>
      <c r="D45" s="51" t="s">
        <v>295</v>
      </c>
      <c r="E45" s="54">
        <v>86.05</v>
      </c>
      <c r="F45" s="54">
        <v>86.05</v>
      </c>
      <c r="G45" s="54">
        <v>0</v>
      </c>
      <c r="H45" s="55">
        <v>0</v>
      </c>
      <c r="I45" s="59">
        <v>0</v>
      </c>
      <c r="J45" s="54">
        <v>0</v>
      </c>
      <c r="K45" s="54">
        <v>0</v>
      </c>
      <c r="L45" s="54">
        <v>0</v>
      </c>
      <c r="M45" s="55">
        <v>0</v>
      </c>
    </row>
    <row r="46" spans="1:13" ht="24.75" customHeight="1">
      <c r="A46" s="51" t="s">
        <v>130</v>
      </c>
      <c r="B46" s="51" t="s">
        <v>104</v>
      </c>
      <c r="C46" s="51" t="s">
        <v>120</v>
      </c>
      <c r="D46" s="51" t="s">
        <v>295</v>
      </c>
      <c r="E46" s="54">
        <v>86.24</v>
      </c>
      <c r="F46" s="54">
        <v>86.24</v>
      </c>
      <c r="G46" s="54">
        <v>0</v>
      </c>
      <c r="H46" s="55">
        <v>0</v>
      </c>
      <c r="I46" s="59">
        <v>0</v>
      </c>
      <c r="J46" s="54">
        <v>0</v>
      </c>
      <c r="K46" s="54">
        <v>0</v>
      </c>
      <c r="L46" s="54">
        <v>0</v>
      </c>
      <c r="M46" s="55">
        <v>0</v>
      </c>
    </row>
    <row r="47" spans="1:13" ht="24.75" customHeight="1">
      <c r="A47" s="51"/>
      <c r="B47" s="51"/>
      <c r="C47" s="51" t="s">
        <v>143</v>
      </c>
      <c r="D47" s="51"/>
      <c r="E47" s="54">
        <v>21</v>
      </c>
      <c r="F47" s="54">
        <v>21</v>
      </c>
      <c r="G47" s="54">
        <v>0</v>
      </c>
      <c r="H47" s="55">
        <v>0</v>
      </c>
      <c r="I47" s="59">
        <v>0</v>
      </c>
      <c r="J47" s="54">
        <v>0</v>
      </c>
      <c r="K47" s="54">
        <v>0</v>
      </c>
      <c r="L47" s="54">
        <v>0</v>
      </c>
      <c r="M47" s="55">
        <v>0</v>
      </c>
    </row>
    <row r="48" spans="1:13" ht="24.75" customHeight="1">
      <c r="A48" s="51" t="s">
        <v>130</v>
      </c>
      <c r="B48" s="51" t="s">
        <v>104</v>
      </c>
      <c r="C48" s="51" t="s">
        <v>145</v>
      </c>
      <c r="D48" s="51" t="s">
        <v>296</v>
      </c>
      <c r="E48" s="54">
        <v>21</v>
      </c>
      <c r="F48" s="54">
        <v>21</v>
      </c>
      <c r="G48" s="54">
        <v>0</v>
      </c>
      <c r="H48" s="55">
        <v>0</v>
      </c>
      <c r="I48" s="59">
        <v>0</v>
      </c>
      <c r="J48" s="54">
        <v>0</v>
      </c>
      <c r="K48" s="54">
        <v>0</v>
      </c>
      <c r="L48" s="54">
        <v>0</v>
      </c>
      <c r="M48" s="55">
        <v>0</v>
      </c>
    </row>
    <row r="49" spans="1:13" ht="24.75" customHeight="1">
      <c r="A49" s="51"/>
      <c r="B49" s="51"/>
      <c r="C49" s="51" t="s">
        <v>90</v>
      </c>
      <c r="D49" s="51"/>
      <c r="E49" s="54">
        <v>342.55</v>
      </c>
      <c r="F49" s="54">
        <v>342.55</v>
      </c>
      <c r="G49" s="54">
        <v>0</v>
      </c>
      <c r="H49" s="55">
        <v>0</v>
      </c>
      <c r="I49" s="59">
        <v>0</v>
      </c>
      <c r="J49" s="54">
        <v>0</v>
      </c>
      <c r="K49" s="54">
        <v>0</v>
      </c>
      <c r="L49" s="54">
        <v>0</v>
      </c>
      <c r="M49" s="55">
        <v>0</v>
      </c>
    </row>
    <row r="50" spans="1:13" ht="24.75" customHeight="1">
      <c r="A50" s="51" t="s">
        <v>130</v>
      </c>
      <c r="B50" s="51" t="s">
        <v>104</v>
      </c>
      <c r="C50" s="51" t="s">
        <v>92</v>
      </c>
      <c r="D50" s="51" t="s">
        <v>297</v>
      </c>
      <c r="E50" s="54">
        <v>15.05</v>
      </c>
      <c r="F50" s="54">
        <v>15.05</v>
      </c>
      <c r="G50" s="54">
        <v>0</v>
      </c>
      <c r="H50" s="55">
        <v>0</v>
      </c>
      <c r="I50" s="59">
        <v>0</v>
      </c>
      <c r="J50" s="54">
        <v>0</v>
      </c>
      <c r="K50" s="54">
        <v>0</v>
      </c>
      <c r="L50" s="54">
        <v>0</v>
      </c>
      <c r="M50" s="55">
        <v>0</v>
      </c>
    </row>
    <row r="51" spans="1:13" ht="24.75" customHeight="1">
      <c r="A51" s="51" t="s">
        <v>130</v>
      </c>
      <c r="B51" s="51" t="s">
        <v>104</v>
      </c>
      <c r="C51" s="51" t="s">
        <v>92</v>
      </c>
      <c r="D51" s="51" t="s">
        <v>297</v>
      </c>
      <c r="E51" s="54">
        <v>84.08</v>
      </c>
      <c r="F51" s="54">
        <v>84.08</v>
      </c>
      <c r="G51" s="54">
        <v>0</v>
      </c>
      <c r="H51" s="55">
        <v>0</v>
      </c>
      <c r="I51" s="59">
        <v>0</v>
      </c>
      <c r="J51" s="54">
        <v>0</v>
      </c>
      <c r="K51" s="54">
        <v>0</v>
      </c>
      <c r="L51" s="54">
        <v>0</v>
      </c>
      <c r="M51" s="55">
        <v>0</v>
      </c>
    </row>
    <row r="52" spans="1:13" ht="24.75" customHeight="1">
      <c r="A52" s="51" t="s">
        <v>130</v>
      </c>
      <c r="B52" s="51" t="s">
        <v>104</v>
      </c>
      <c r="C52" s="51" t="s">
        <v>92</v>
      </c>
      <c r="D52" s="51" t="s">
        <v>297</v>
      </c>
      <c r="E52" s="54">
        <v>190.09</v>
      </c>
      <c r="F52" s="54">
        <v>190.09</v>
      </c>
      <c r="G52" s="54">
        <v>0</v>
      </c>
      <c r="H52" s="55">
        <v>0</v>
      </c>
      <c r="I52" s="59">
        <v>0</v>
      </c>
      <c r="J52" s="54">
        <v>0</v>
      </c>
      <c r="K52" s="54">
        <v>0</v>
      </c>
      <c r="L52" s="54">
        <v>0</v>
      </c>
      <c r="M52" s="55">
        <v>0</v>
      </c>
    </row>
    <row r="53" spans="1:13" ht="24.75" customHeight="1">
      <c r="A53" s="51" t="s">
        <v>130</v>
      </c>
      <c r="B53" s="51" t="s">
        <v>104</v>
      </c>
      <c r="C53" s="51" t="s">
        <v>92</v>
      </c>
      <c r="D53" s="51" t="s">
        <v>297</v>
      </c>
      <c r="E53" s="54">
        <v>53.33</v>
      </c>
      <c r="F53" s="54">
        <v>53.33</v>
      </c>
      <c r="G53" s="54">
        <v>0</v>
      </c>
      <c r="H53" s="55">
        <v>0</v>
      </c>
      <c r="I53" s="59">
        <v>0</v>
      </c>
      <c r="J53" s="54">
        <v>0</v>
      </c>
      <c r="K53" s="54">
        <v>0</v>
      </c>
      <c r="L53" s="54">
        <v>0</v>
      </c>
      <c r="M53" s="55">
        <v>0</v>
      </c>
    </row>
    <row r="54" spans="1:13" ht="24.75" customHeight="1">
      <c r="A54" s="51" t="s">
        <v>149</v>
      </c>
      <c r="B54" s="51"/>
      <c r="C54" s="51"/>
      <c r="D54" s="51"/>
      <c r="E54" s="54">
        <v>1056.79</v>
      </c>
      <c r="F54" s="54">
        <v>1048.79</v>
      </c>
      <c r="G54" s="54">
        <v>0</v>
      </c>
      <c r="H54" s="55">
        <v>8</v>
      </c>
      <c r="I54" s="59">
        <v>0</v>
      </c>
      <c r="J54" s="54">
        <v>0</v>
      </c>
      <c r="K54" s="54">
        <v>0</v>
      </c>
      <c r="L54" s="54">
        <v>0</v>
      </c>
      <c r="M54" s="55">
        <v>0</v>
      </c>
    </row>
    <row r="55" spans="1:13" ht="24.75" customHeight="1">
      <c r="A55" s="51"/>
      <c r="B55" s="51" t="s">
        <v>94</v>
      </c>
      <c r="C55" s="51"/>
      <c r="D55" s="51"/>
      <c r="E55" s="54">
        <v>1056.79</v>
      </c>
      <c r="F55" s="54">
        <v>1048.79</v>
      </c>
      <c r="G55" s="54">
        <v>0</v>
      </c>
      <c r="H55" s="55">
        <v>8</v>
      </c>
      <c r="I55" s="59">
        <v>0</v>
      </c>
      <c r="J55" s="54">
        <v>0</v>
      </c>
      <c r="K55" s="54">
        <v>0</v>
      </c>
      <c r="L55" s="54">
        <v>0</v>
      </c>
      <c r="M55" s="55">
        <v>0</v>
      </c>
    </row>
    <row r="56" spans="1:13" ht="24.75" customHeight="1">
      <c r="A56" s="51"/>
      <c r="B56" s="51"/>
      <c r="C56" s="51" t="s">
        <v>82</v>
      </c>
      <c r="D56" s="51" t="s">
        <v>150</v>
      </c>
      <c r="E56" s="54">
        <v>1056.79</v>
      </c>
      <c r="F56" s="54">
        <v>1048.79</v>
      </c>
      <c r="G56" s="54">
        <v>0</v>
      </c>
      <c r="H56" s="55">
        <v>8</v>
      </c>
      <c r="I56" s="59">
        <v>0</v>
      </c>
      <c r="J56" s="54">
        <v>0</v>
      </c>
      <c r="K56" s="54">
        <v>0</v>
      </c>
      <c r="L56" s="54">
        <v>0</v>
      </c>
      <c r="M56" s="55">
        <v>0</v>
      </c>
    </row>
    <row r="57" spans="1:13" ht="24.75" customHeight="1" hidden="1">
      <c r="A57" s="51" t="s">
        <v>151</v>
      </c>
      <c r="B57" s="51" t="s">
        <v>96</v>
      </c>
      <c r="C57" s="51" t="s">
        <v>85</v>
      </c>
      <c r="D57" s="51" t="s">
        <v>150</v>
      </c>
      <c r="E57" s="54">
        <v>35.5</v>
      </c>
      <c r="F57" s="54">
        <v>35.5</v>
      </c>
      <c r="G57" s="54">
        <v>0</v>
      </c>
      <c r="H57" s="55">
        <v>0</v>
      </c>
      <c r="I57" s="59">
        <v>0</v>
      </c>
      <c r="J57" s="54">
        <v>0</v>
      </c>
      <c r="K57" s="54">
        <v>0</v>
      </c>
      <c r="L57" s="54">
        <v>0</v>
      </c>
      <c r="M57" s="55">
        <v>0</v>
      </c>
    </row>
    <row r="58" spans="1:13" ht="24.75" customHeight="1" hidden="1">
      <c r="A58" s="51" t="s">
        <v>151</v>
      </c>
      <c r="B58" s="51" t="s">
        <v>96</v>
      </c>
      <c r="C58" s="51" t="s">
        <v>85</v>
      </c>
      <c r="D58" s="51" t="s">
        <v>150</v>
      </c>
      <c r="E58" s="54">
        <v>27.52</v>
      </c>
      <c r="F58" s="54">
        <v>27.52</v>
      </c>
      <c r="G58" s="54">
        <v>0</v>
      </c>
      <c r="H58" s="55">
        <v>0</v>
      </c>
      <c r="I58" s="59">
        <v>0</v>
      </c>
      <c r="J58" s="54">
        <v>0</v>
      </c>
      <c r="K58" s="54">
        <v>0</v>
      </c>
      <c r="L58" s="54">
        <v>0</v>
      </c>
      <c r="M58" s="55">
        <v>0</v>
      </c>
    </row>
    <row r="59" spans="1:13" ht="24.75" customHeight="1" hidden="1">
      <c r="A59" s="51" t="s">
        <v>151</v>
      </c>
      <c r="B59" s="51" t="s">
        <v>96</v>
      </c>
      <c r="C59" s="51" t="s">
        <v>85</v>
      </c>
      <c r="D59" s="51" t="s">
        <v>150</v>
      </c>
      <c r="E59" s="54">
        <v>23.09</v>
      </c>
      <c r="F59" s="54">
        <v>18.09</v>
      </c>
      <c r="G59" s="54">
        <v>0</v>
      </c>
      <c r="H59" s="55">
        <v>5</v>
      </c>
      <c r="I59" s="59">
        <v>0</v>
      </c>
      <c r="J59" s="54">
        <v>0</v>
      </c>
      <c r="K59" s="54">
        <v>0</v>
      </c>
      <c r="L59" s="54">
        <v>0</v>
      </c>
      <c r="M59" s="55">
        <v>0</v>
      </c>
    </row>
    <row r="60" spans="1:13" ht="24.75" customHeight="1" hidden="1">
      <c r="A60" s="51" t="s">
        <v>151</v>
      </c>
      <c r="B60" s="51" t="s">
        <v>96</v>
      </c>
      <c r="C60" s="51" t="s">
        <v>85</v>
      </c>
      <c r="D60" s="51" t="s">
        <v>150</v>
      </c>
      <c r="E60" s="54">
        <v>109.24</v>
      </c>
      <c r="F60" s="54">
        <v>109.24</v>
      </c>
      <c r="G60" s="54">
        <v>0</v>
      </c>
      <c r="H60" s="55">
        <v>0</v>
      </c>
      <c r="I60" s="59">
        <v>0</v>
      </c>
      <c r="J60" s="54">
        <v>0</v>
      </c>
      <c r="K60" s="54">
        <v>0</v>
      </c>
      <c r="L60" s="54">
        <v>0</v>
      </c>
      <c r="M60" s="55">
        <v>0</v>
      </c>
    </row>
    <row r="61" spans="1:13" ht="24.75" customHeight="1" hidden="1">
      <c r="A61" s="51" t="s">
        <v>151</v>
      </c>
      <c r="B61" s="51" t="s">
        <v>96</v>
      </c>
      <c r="C61" s="51" t="s">
        <v>85</v>
      </c>
      <c r="D61" s="51" t="s">
        <v>150</v>
      </c>
      <c r="E61" s="54">
        <v>70.85</v>
      </c>
      <c r="F61" s="54">
        <v>70.85</v>
      </c>
      <c r="G61" s="54">
        <v>0</v>
      </c>
      <c r="H61" s="55">
        <v>0</v>
      </c>
      <c r="I61" s="59">
        <v>0</v>
      </c>
      <c r="J61" s="54">
        <v>0</v>
      </c>
      <c r="K61" s="54">
        <v>0</v>
      </c>
      <c r="L61" s="54">
        <v>0</v>
      </c>
      <c r="M61" s="55">
        <v>0</v>
      </c>
    </row>
    <row r="62" spans="1:13" ht="24.75" customHeight="1" hidden="1">
      <c r="A62" s="51" t="s">
        <v>151</v>
      </c>
      <c r="B62" s="51" t="s">
        <v>96</v>
      </c>
      <c r="C62" s="51" t="s">
        <v>85</v>
      </c>
      <c r="D62" s="51" t="s">
        <v>150</v>
      </c>
      <c r="E62" s="54">
        <v>30.79</v>
      </c>
      <c r="F62" s="54">
        <v>30.79</v>
      </c>
      <c r="G62" s="54">
        <v>0</v>
      </c>
      <c r="H62" s="55">
        <v>0</v>
      </c>
      <c r="I62" s="59">
        <v>0</v>
      </c>
      <c r="J62" s="54">
        <v>0</v>
      </c>
      <c r="K62" s="54">
        <v>0</v>
      </c>
      <c r="L62" s="54">
        <v>0</v>
      </c>
      <c r="M62" s="55">
        <v>0</v>
      </c>
    </row>
    <row r="63" spans="1:13" ht="24.75" customHeight="1" hidden="1">
      <c r="A63" s="51" t="s">
        <v>151</v>
      </c>
      <c r="B63" s="51" t="s">
        <v>96</v>
      </c>
      <c r="C63" s="51" t="s">
        <v>85</v>
      </c>
      <c r="D63" s="51" t="s">
        <v>150</v>
      </c>
      <c r="E63" s="54">
        <v>35.28</v>
      </c>
      <c r="F63" s="54">
        <v>35.28</v>
      </c>
      <c r="G63" s="54">
        <v>0</v>
      </c>
      <c r="H63" s="55">
        <v>0</v>
      </c>
      <c r="I63" s="59">
        <v>0</v>
      </c>
      <c r="J63" s="54">
        <v>0</v>
      </c>
      <c r="K63" s="54">
        <v>0</v>
      </c>
      <c r="L63" s="54">
        <v>0</v>
      </c>
      <c r="M63" s="55">
        <v>0</v>
      </c>
    </row>
    <row r="64" spans="1:13" ht="24.75" customHeight="1" hidden="1">
      <c r="A64" s="51" t="s">
        <v>151</v>
      </c>
      <c r="B64" s="51" t="s">
        <v>96</v>
      </c>
      <c r="C64" s="51" t="s">
        <v>85</v>
      </c>
      <c r="D64" s="51" t="s">
        <v>150</v>
      </c>
      <c r="E64" s="54">
        <v>222.44</v>
      </c>
      <c r="F64" s="54">
        <v>222.44</v>
      </c>
      <c r="G64" s="54">
        <v>0</v>
      </c>
      <c r="H64" s="55">
        <v>0</v>
      </c>
      <c r="I64" s="59">
        <v>0</v>
      </c>
      <c r="J64" s="54">
        <v>0</v>
      </c>
      <c r="K64" s="54">
        <v>0</v>
      </c>
      <c r="L64" s="54">
        <v>0</v>
      </c>
      <c r="M64" s="55">
        <v>0</v>
      </c>
    </row>
    <row r="65" spans="1:13" ht="24.75" customHeight="1" hidden="1">
      <c r="A65" s="51" t="s">
        <v>151</v>
      </c>
      <c r="B65" s="51" t="s">
        <v>96</v>
      </c>
      <c r="C65" s="51" t="s">
        <v>85</v>
      </c>
      <c r="D65" s="51" t="s">
        <v>150</v>
      </c>
      <c r="E65" s="54">
        <v>151.77</v>
      </c>
      <c r="F65" s="54">
        <v>151.77</v>
      </c>
      <c r="G65" s="54">
        <v>0</v>
      </c>
      <c r="H65" s="55">
        <v>0</v>
      </c>
      <c r="I65" s="59">
        <v>0</v>
      </c>
      <c r="J65" s="54">
        <v>0</v>
      </c>
      <c r="K65" s="54">
        <v>0</v>
      </c>
      <c r="L65" s="54">
        <v>0</v>
      </c>
      <c r="M65" s="55">
        <v>0</v>
      </c>
    </row>
    <row r="66" spans="1:13" ht="24.75" customHeight="1" hidden="1">
      <c r="A66" s="51" t="s">
        <v>151</v>
      </c>
      <c r="B66" s="51" t="s">
        <v>96</v>
      </c>
      <c r="C66" s="51" t="s">
        <v>85</v>
      </c>
      <c r="D66" s="51" t="s">
        <v>150</v>
      </c>
      <c r="E66" s="54">
        <v>234.42</v>
      </c>
      <c r="F66" s="54">
        <v>234.42</v>
      </c>
      <c r="G66" s="54">
        <v>0</v>
      </c>
      <c r="H66" s="55">
        <v>0</v>
      </c>
      <c r="I66" s="59">
        <v>0</v>
      </c>
      <c r="J66" s="54">
        <v>0</v>
      </c>
      <c r="K66" s="54">
        <v>0</v>
      </c>
      <c r="L66" s="54">
        <v>0</v>
      </c>
      <c r="M66" s="55">
        <v>0</v>
      </c>
    </row>
    <row r="67" spans="1:13" ht="24.75" customHeight="1" hidden="1">
      <c r="A67" s="51" t="s">
        <v>151</v>
      </c>
      <c r="B67" s="51" t="s">
        <v>96</v>
      </c>
      <c r="C67" s="51" t="s">
        <v>85</v>
      </c>
      <c r="D67" s="51" t="s">
        <v>150</v>
      </c>
      <c r="E67" s="54">
        <v>8.56</v>
      </c>
      <c r="F67" s="54">
        <v>5.56</v>
      </c>
      <c r="G67" s="54">
        <v>0</v>
      </c>
      <c r="H67" s="55">
        <v>3</v>
      </c>
      <c r="I67" s="59">
        <v>0</v>
      </c>
      <c r="J67" s="54">
        <v>0</v>
      </c>
      <c r="K67" s="54">
        <v>0</v>
      </c>
      <c r="L67" s="54">
        <v>0</v>
      </c>
      <c r="M67" s="55">
        <v>0</v>
      </c>
    </row>
    <row r="68" spans="1:13" ht="24.75" customHeight="1" hidden="1">
      <c r="A68" s="51" t="s">
        <v>151</v>
      </c>
      <c r="B68" s="51" t="s">
        <v>96</v>
      </c>
      <c r="C68" s="51" t="s">
        <v>85</v>
      </c>
      <c r="D68" s="51" t="s">
        <v>150</v>
      </c>
      <c r="E68" s="54">
        <v>4.91</v>
      </c>
      <c r="F68" s="54">
        <v>4.91</v>
      </c>
      <c r="G68" s="54">
        <v>0</v>
      </c>
      <c r="H68" s="55">
        <v>0</v>
      </c>
      <c r="I68" s="59">
        <v>0</v>
      </c>
      <c r="J68" s="54">
        <v>0</v>
      </c>
      <c r="K68" s="54">
        <v>0</v>
      </c>
      <c r="L68" s="54">
        <v>0</v>
      </c>
      <c r="M68" s="55">
        <v>0</v>
      </c>
    </row>
    <row r="69" spans="1:13" ht="24.75" customHeight="1" hidden="1">
      <c r="A69" s="51" t="s">
        <v>151</v>
      </c>
      <c r="B69" s="51" t="s">
        <v>96</v>
      </c>
      <c r="C69" s="51" t="s">
        <v>85</v>
      </c>
      <c r="D69" s="51" t="s">
        <v>150</v>
      </c>
      <c r="E69" s="54">
        <v>5.94</v>
      </c>
      <c r="F69" s="54">
        <v>5.94</v>
      </c>
      <c r="G69" s="54">
        <v>0</v>
      </c>
      <c r="H69" s="55">
        <v>0</v>
      </c>
      <c r="I69" s="59">
        <v>0</v>
      </c>
      <c r="J69" s="54">
        <v>0</v>
      </c>
      <c r="K69" s="54">
        <v>0</v>
      </c>
      <c r="L69" s="54">
        <v>0</v>
      </c>
      <c r="M69" s="55">
        <v>0</v>
      </c>
    </row>
    <row r="70" spans="1:13" ht="24.75" customHeight="1" hidden="1">
      <c r="A70" s="51" t="s">
        <v>151</v>
      </c>
      <c r="B70" s="51" t="s">
        <v>96</v>
      </c>
      <c r="C70" s="51" t="s">
        <v>85</v>
      </c>
      <c r="D70" s="51" t="s">
        <v>150</v>
      </c>
      <c r="E70" s="54">
        <v>26.06</v>
      </c>
      <c r="F70" s="54">
        <v>26.06</v>
      </c>
      <c r="G70" s="54">
        <v>0</v>
      </c>
      <c r="H70" s="55">
        <v>0</v>
      </c>
      <c r="I70" s="59">
        <v>0</v>
      </c>
      <c r="J70" s="54">
        <v>0</v>
      </c>
      <c r="K70" s="54">
        <v>0</v>
      </c>
      <c r="L70" s="54">
        <v>0</v>
      </c>
      <c r="M70" s="55">
        <v>0</v>
      </c>
    </row>
    <row r="71" spans="1:13" ht="24.75" customHeight="1" hidden="1">
      <c r="A71" s="51" t="s">
        <v>151</v>
      </c>
      <c r="B71" s="51" t="s">
        <v>96</v>
      </c>
      <c r="C71" s="51" t="s">
        <v>85</v>
      </c>
      <c r="D71" s="51" t="s">
        <v>150</v>
      </c>
      <c r="E71" s="54">
        <v>4.74</v>
      </c>
      <c r="F71" s="54">
        <v>4.74</v>
      </c>
      <c r="G71" s="54">
        <v>0</v>
      </c>
      <c r="H71" s="55">
        <v>0</v>
      </c>
      <c r="I71" s="59">
        <v>0</v>
      </c>
      <c r="J71" s="54">
        <v>0</v>
      </c>
      <c r="K71" s="54">
        <v>0</v>
      </c>
      <c r="L71" s="54">
        <v>0</v>
      </c>
      <c r="M71" s="55">
        <v>0</v>
      </c>
    </row>
    <row r="72" spans="1:13" ht="24.75" customHeight="1" hidden="1">
      <c r="A72" s="51" t="s">
        <v>151</v>
      </c>
      <c r="B72" s="51" t="s">
        <v>96</v>
      </c>
      <c r="C72" s="51" t="s">
        <v>85</v>
      </c>
      <c r="D72" s="51" t="s">
        <v>150</v>
      </c>
      <c r="E72" s="54">
        <v>8.56</v>
      </c>
      <c r="F72" s="54">
        <v>8.56</v>
      </c>
      <c r="G72" s="54">
        <v>0</v>
      </c>
      <c r="H72" s="55">
        <v>0</v>
      </c>
      <c r="I72" s="59">
        <v>0</v>
      </c>
      <c r="J72" s="54">
        <v>0</v>
      </c>
      <c r="K72" s="54">
        <v>0</v>
      </c>
      <c r="L72" s="54">
        <v>0</v>
      </c>
      <c r="M72" s="55">
        <v>0</v>
      </c>
    </row>
    <row r="73" spans="1:13" ht="24.75" customHeight="1" hidden="1">
      <c r="A73" s="51" t="s">
        <v>151</v>
      </c>
      <c r="B73" s="51" t="s">
        <v>96</v>
      </c>
      <c r="C73" s="51" t="s">
        <v>85</v>
      </c>
      <c r="D73" s="51" t="s">
        <v>150</v>
      </c>
      <c r="E73" s="54">
        <v>3.09</v>
      </c>
      <c r="F73" s="54">
        <v>3.09</v>
      </c>
      <c r="G73" s="54">
        <v>0</v>
      </c>
      <c r="H73" s="55">
        <v>0</v>
      </c>
      <c r="I73" s="59">
        <v>0</v>
      </c>
      <c r="J73" s="54">
        <v>0</v>
      </c>
      <c r="K73" s="54">
        <v>0</v>
      </c>
      <c r="L73" s="54">
        <v>0</v>
      </c>
      <c r="M73" s="55">
        <v>0</v>
      </c>
    </row>
    <row r="74" spans="1:13" ht="24.75" customHeight="1" hidden="1">
      <c r="A74" s="51" t="s">
        <v>151</v>
      </c>
      <c r="B74" s="51" t="s">
        <v>96</v>
      </c>
      <c r="C74" s="51" t="s">
        <v>85</v>
      </c>
      <c r="D74" s="51" t="s">
        <v>150</v>
      </c>
      <c r="E74" s="54">
        <v>39.91</v>
      </c>
      <c r="F74" s="54">
        <v>39.91</v>
      </c>
      <c r="G74" s="54">
        <v>0</v>
      </c>
      <c r="H74" s="55">
        <v>0</v>
      </c>
      <c r="I74" s="59">
        <v>0</v>
      </c>
      <c r="J74" s="54">
        <v>0</v>
      </c>
      <c r="K74" s="54">
        <v>0</v>
      </c>
      <c r="L74" s="54">
        <v>0</v>
      </c>
      <c r="M74" s="55">
        <v>0</v>
      </c>
    </row>
    <row r="75" spans="1:13" ht="24.75" customHeight="1" hidden="1">
      <c r="A75" s="51" t="s">
        <v>151</v>
      </c>
      <c r="B75" s="51" t="s">
        <v>96</v>
      </c>
      <c r="C75" s="51" t="s">
        <v>85</v>
      </c>
      <c r="D75" s="51" t="s">
        <v>150</v>
      </c>
      <c r="E75" s="54">
        <v>14.12</v>
      </c>
      <c r="F75" s="54">
        <v>14.12</v>
      </c>
      <c r="G75" s="54">
        <v>0</v>
      </c>
      <c r="H75" s="55">
        <v>0</v>
      </c>
      <c r="I75" s="59">
        <v>0</v>
      </c>
      <c r="J75" s="54">
        <v>0</v>
      </c>
      <c r="K75" s="54">
        <v>0</v>
      </c>
      <c r="L75" s="54">
        <v>0</v>
      </c>
      <c r="M75" s="55">
        <v>0</v>
      </c>
    </row>
    <row r="76" spans="1:13" ht="24.75" customHeight="1">
      <c r="A76" s="60">
        <v>208</v>
      </c>
      <c r="B76" s="52" t="s">
        <v>110</v>
      </c>
      <c r="C76" s="52" t="s">
        <v>82</v>
      </c>
      <c r="D76" s="61" t="s">
        <v>158</v>
      </c>
      <c r="E76" s="60">
        <v>123.89</v>
      </c>
      <c r="F76" s="60">
        <v>123.89</v>
      </c>
      <c r="G76" s="60"/>
      <c r="H76" s="60"/>
      <c r="I76" s="60"/>
      <c r="J76" s="60"/>
      <c r="K76" s="60"/>
      <c r="L76" s="60"/>
      <c r="M76" s="60"/>
    </row>
    <row r="77" spans="1:13" ht="24.75" customHeight="1">
      <c r="A77" s="60"/>
      <c r="B77" s="52"/>
      <c r="C77" s="52" t="s">
        <v>94</v>
      </c>
      <c r="D77" s="61" t="s">
        <v>159</v>
      </c>
      <c r="E77" s="60">
        <v>1493.87</v>
      </c>
      <c r="F77" s="60">
        <v>1493.87</v>
      </c>
      <c r="G77" s="60"/>
      <c r="H77" s="60"/>
      <c r="I77" s="60"/>
      <c r="J77" s="60"/>
      <c r="K77" s="60"/>
      <c r="L77" s="60"/>
      <c r="M77" s="60"/>
    </row>
  </sheetData>
  <sheetProtection/>
  <mergeCells count="18">
    <mergeCell ref="A1:F1"/>
    <mergeCell ref="L1:M1"/>
    <mergeCell ref="A2:M2"/>
    <mergeCell ref="A3:F3"/>
    <mergeCell ref="L3:M3"/>
    <mergeCell ref="A4:D4"/>
    <mergeCell ref="I4:J4"/>
    <mergeCell ref="A5:C5"/>
    <mergeCell ref="D5:D6"/>
    <mergeCell ref="E4:E6"/>
    <mergeCell ref="F4:F6"/>
    <mergeCell ref="G4:G6"/>
    <mergeCell ref="H4:H6"/>
    <mergeCell ref="I5:I6"/>
    <mergeCell ref="J5:J6"/>
    <mergeCell ref="K4:K6"/>
    <mergeCell ref="L4:L6"/>
    <mergeCell ref="M4:M6"/>
  </mergeCells>
  <printOptions/>
  <pageMargins left="0.71" right="0.71" top="0.75" bottom="0.75" header="0.31" footer="0.31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workbookViewId="0" topLeftCell="A1">
      <selection activeCell="G3" sqref="G3"/>
    </sheetView>
  </sheetViews>
  <sheetFormatPr defaultColWidth="9.16015625" defaultRowHeight="11.25"/>
  <cols>
    <col min="1" max="1" width="23.16015625" style="2" customWidth="1"/>
    <col min="2" max="2" width="14.83203125" style="2" customWidth="1"/>
    <col min="3" max="3" width="12" style="2" customWidth="1"/>
    <col min="4" max="4" width="12.66015625" style="3" customWidth="1"/>
    <col min="5" max="5" width="8.5" style="3" customWidth="1"/>
    <col min="6" max="6" width="12.66015625" style="3" customWidth="1"/>
    <col min="7" max="7" width="11.33203125" style="2" customWidth="1"/>
    <col min="8" max="8" width="10.33203125" style="2" customWidth="1"/>
    <col min="9" max="32" width="12" style="2" customWidth="1"/>
    <col min="33" max="16384" width="9.16015625" style="2" customWidth="1"/>
  </cols>
  <sheetData>
    <row r="1" ht="21.75" customHeight="1">
      <c r="A1" s="1" t="s">
        <v>298</v>
      </c>
    </row>
    <row r="2" spans="1:8" ht="39" customHeight="1">
      <c r="A2" s="22" t="s">
        <v>299</v>
      </c>
      <c r="B2" s="22"/>
      <c r="C2" s="22"/>
      <c r="D2" s="22"/>
      <c r="E2" s="22"/>
      <c r="F2" s="22"/>
      <c r="G2" s="22"/>
      <c r="H2" s="22"/>
    </row>
    <row r="3" spans="1:8" ht="18" customHeight="1">
      <c r="A3" s="5" t="s">
        <v>300</v>
      </c>
      <c r="G3" s="2" t="s">
        <v>301</v>
      </c>
      <c r="H3" s="1"/>
    </row>
    <row r="4" spans="1:8" ht="25.5" customHeight="1">
      <c r="A4" s="23" t="s">
        <v>302</v>
      </c>
      <c r="B4" s="23" t="s">
        <v>303</v>
      </c>
      <c r="C4" s="23" t="s">
        <v>190</v>
      </c>
      <c r="D4" s="23" t="s">
        <v>216</v>
      </c>
      <c r="E4" s="24"/>
      <c r="F4" s="24"/>
      <c r="G4" s="23" t="s">
        <v>218</v>
      </c>
      <c r="H4" s="23" t="s">
        <v>304</v>
      </c>
    </row>
    <row r="5" spans="1:8" ht="25.5" customHeight="1">
      <c r="A5" s="25"/>
      <c r="B5" s="25"/>
      <c r="C5" s="25"/>
      <c r="D5" s="26" t="s">
        <v>215</v>
      </c>
      <c r="E5" s="26" t="s">
        <v>305</v>
      </c>
      <c r="F5" s="26" t="s">
        <v>306</v>
      </c>
      <c r="G5" s="25"/>
      <c r="H5" s="25"/>
    </row>
    <row r="6" spans="1:8" ht="29.25" customHeight="1">
      <c r="A6" s="11" t="s">
        <v>307</v>
      </c>
      <c r="B6" s="27">
        <v>4</v>
      </c>
      <c r="C6" s="28">
        <v>0</v>
      </c>
      <c r="D6" s="28">
        <v>4</v>
      </c>
      <c r="E6" s="29">
        <v>0</v>
      </c>
      <c r="F6" s="28">
        <v>4</v>
      </c>
      <c r="G6" s="27">
        <v>0</v>
      </c>
      <c r="H6" s="28">
        <v>0</v>
      </c>
    </row>
    <row r="7" spans="1:256" ht="29.25" customHeight="1">
      <c r="A7" s="30" t="s">
        <v>308</v>
      </c>
      <c r="B7" s="13">
        <v>5.32</v>
      </c>
      <c r="C7" s="13">
        <v>1.9</v>
      </c>
      <c r="D7" s="13">
        <v>3.42</v>
      </c>
      <c r="E7" s="13">
        <v>0</v>
      </c>
      <c r="F7" s="13">
        <v>3.42</v>
      </c>
      <c r="G7" s="13">
        <v>0</v>
      </c>
      <c r="H7" s="13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9.25" customHeight="1">
      <c r="A8" s="30" t="s">
        <v>309</v>
      </c>
      <c r="B8" s="13">
        <v>-1.32</v>
      </c>
      <c r="C8" s="13">
        <v>-1.9</v>
      </c>
      <c r="D8" s="13">
        <v>0.58</v>
      </c>
      <c r="E8" s="13">
        <v>0</v>
      </c>
      <c r="F8" s="13">
        <v>0.58</v>
      </c>
      <c r="G8" s="13">
        <v>0</v>
      </c>
      <c r="H8" s="13">
        <v>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9.25" customHeight="1">
      <c r="A9" s="30" t="s">
        <v>310</v>
      </c>
      <c r="B9" s="13">
        <v>-0.2481203007518797</v>
      </c>
      <c r="C9" s="13">
        <v>-1</v>
      </c>
      <c r="D9" s="13">
        <v>0.1695906432748538</v>
      </c>
      <c r="E9" s="13">
        <v>0</v>
      </c>
      <c r="F9" s="13">
        <v>0.1695906432748538</v>
      </c>
      <c r="G9" s="13">
        <v>0</v>
      </c>
      <c r="H9" s="13"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9.25" customHeight="1">
      <c r="A10" s="31" t="s">
        <v>311</v>
      </c>
      <c r="B10" s="13">
        <v>0.5555555555555556</v>
      </c>
      <c r="C10" s="13">
        <v>-0.5555555555555556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8" ht="29.25" customHeight="1">
      <c r="A11" s="32"/>
      <c r="B11" s="13">
        <v>-0.867</v>
      </c>
      <c r="C11" s="13">
        <v>-0.905</v>
      </c>
      <c r="D11" s="13">
        <v>-0.829</v>
      </c>
      <c r="E11" s="13">
        <v>0</v>
      </c>
      <c r="F11" s="13">
        <v>-0.829</v>
      </c>
      <c r="G11" s="13">
        <v>0</v>
      </c>
      <c r="H11" s="13">
        <v>0</v>
      </c>
    </row>
    <row r="12" spans="1:8" ht="29.25" customHeight="1">
      <c r="A12" s="32"/>
      <c r="B12" s="13">
        <v>-1</v>
      </c>
      <c r="C12" s="13">
        <v>-1</v>
      </c>
      <c r="D12" s="13">
        <v>-1</v>
      </c>
      <c r="E12" s="13">
        <v>0</v>
      </c>
      <c r="F12" s="13">
        <v>-1</v>
      </c>
      <c r="G12" s="13">
        <v>0</v>
      </c>
      <c r="H12" s="13">
        <v>0</v>
      </c>
    </row>
    <row r="13" spans="1:8" ht="29.25" customHeight="1">
      <c r="A13" s="33"/>
      <c r="B13" s="13">
        <v>-1</v>
      </c>
      <c r="C13" s="13">
        <v>-1</v>
      </c>
      <c r="D13" s="13">
        <v>-1</v>
      </c>
      <c r="E13" s="13">
        <v>0</v>
      </c>
      <c r="F13" s="13">
        <v>-1</v>
      </c>
      <c r="G13" s="13">
        <v>0</v>
      </c>
      <c r="H13" s="13">
        <v>0</v>
      </c>
    </row>
    <row r="14" spans="1:8" ht="29.25" customHeight="1">
      <c r="A14" s="32"/>
      <c r="B14" s="13">
        <v>3.482758620689655</v>
      </c>
      <c r="C14" s="13">
        <v>6.5</v>
      </c>
      <c r="D14" s="13">
        <v>1.894736842105263</v>
      </c>
      <c r="E14" s="13">
        <v>0</v>
      </c>
      <c r="F14" s="13">
        <v>1.894736842105263</v>
      </c>
      <c r="G14" s="13">
        <v>0</v>
      </c>
      <c r="H14" s="13">
        <v>0</v>
      </c>
    </row>
    <row r="15" spans="1:8" ht="29.25" customHeight="1">
      <c r="A15" s="32"/>
      <c r="B15" s="13">
        <v>-0.3555555555555556</v>
      </c>
      <c r="C15" s="13">
        <v>-0.6</v>
      </c>
      <c r="D15" s="13">
        <v>-0.05000000000000004</v>
      </c>
      <c r="E15" s="13">
        <v>0</v>
      </c>
      <c r="F15" s="13">
        <v>-0.05000000000000004</v>
      </c>
      <c r="G15" s="13">
        <v>0</v>
      </c>
      <c r="H15" s="13">
        <v>0</v>
      </c>
    </row>
    <row r="16" spans="1:8" ht="29.25" customHeight="1">
      <c r="A16" s="32"/>
      <c r="B16" s="13">
        <v>-0.7413793103448275</v>
      </c>
      <c r="C16" s="13">
        <v>-0.8</v>
      </c>
      <c r="D16" s="13">
        <v>-0.5918367346938775</v>
      </c>
      <c r="E16" s="13">
        <v>0</v>
      </c>
      <c r="F16" s="13">
        <v>-0.5918367346938775</v>
      </c>
      <c r="G16" s="13">
        <v>0</v>
      </c>
      <c r="H16" s="13">
        <v>0</v>
      </c>
    </row>
    <row r="17" spans="1:8" ht="29.25" customHeight="1">
      <c r="A17" s="32"/>
      <c r="B17" s="13">
        <v>0.6666666666666666</v>
      </c>
      <c r="C17" s="13">
        <v>0</v>
      </c>
      <c r="D17" s="13">
        <v>0.1111111111111111</v>
      </c>
      <c r="E17" s="13">
        <v>0</v>
      </c>
      <c r="F17" s="13">
        <v>0.1111111111111111</v>
      </c>
      <c r="G17" s="13">
        <v>0</v>
      </c>
      <c r="H17" s="13">
        <v>0</v>
      </c>
    </row>
    <row r="18" spans="1:8" ht="29.25" customHeight="1">
      <c r="A18" s="32"/>
      <c r="B18" s="13">
        <v>-0.7297297297297297</v>
      </c>
      <c r="C18" s="13">
        <v>-0.9324324324324323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29.25" customHeight="1">
      <c r="A19" s="32"/>
      <c r="B19" s="13">
        <v>-0.6575342465753424</v>
      </c>
      <c r="C19" s="13">
        <v>-0.5</v>
      </c>
      <c r="D19" s="13">
        <v>-0.8484848484848485</v>
      </c>
      <c r="E19" s="13">
        <v>0</v>
      </c>
      <c r="F19" s="13">
        <v>-0.8484848484848485</v>
      </c>
      <c r="G19" s="13">
        <v>0</v>
      </c>
      <c r="H19" s="13">
        <v>0</v>
      </c>
    </row>
    <row r="20" spans="1:8" ht="29.25" customHeight="1">
      <c r="A20" s="32"/>
      <c r="B20" s="13">
        <v>-0.2976190476190476</v>
      </c>
      <c r="C20" s="13">
        <v>-0.4533333333333334</v>
      </c>
      <c r="D20" s="13">
        <v>0.0916666666666668</v>
      </c>
      <c r="E20" s="13">
        <v>0</v>
      </c>
      <c r="F20" s="13">
        <v>0.0916666666666668</v>
      </c>
      <c r="G20" s="13">
        <v>0</v>
      </c>
      <c r="H20" s="13">
        <v>0</v>
      </c>
    </row>
    <row r="21" spans="1:8" ht="29.25" customHeight="1">
      <c r="A21" s="32"/>
      <c r="B21" s="13">
        <v>10.42857142857143</v>
      </c>
      <c r="C21" s="13">
        <v>30</v>
      </c>
      <c r="D21" s="13">
        <v>2.6</v>
      </c>
      <c r="E21" s="13">
        <v>0</v>
      </c>
      <c r="F21" s="13">
        <v>2.6</v>
      </c>
      <c r="G21" s="13">
        <v>0</v>
      </c>
      <c r="H21" s="13">
        <v>0</v>
      </c>
    </row>
    <row r="22" spans="1:8" ht="29.25" customHeight="1">
      <c r="A22" s="32"/>
      <c r="B22" s="13">
        <v>-0.775</v>
      </c>
      <c r="C22" s="13">
        <v>-0.8095238095238095</v>
      </c>
      <c r="D22" s="13">
        <v>-0.7368421052631579</v>
      </c>
      <c r="E22" s="13">
        <v>0</v>
      </c>
      <c r="F22" s="13">
        <v>-0.7368421052631579</v>
      </c>
      <c r="G22" s="13">
        <v>0</v>
      </c>
      <c r="H22" s="13">
        <v>0</v>
      </c>
    </row>
    <row r="23" spans="1:8" ht="29.25" customHeight="1">
      <c r="A23" s="32"/>
      <c r="B23" s="13">
        <v>0</v>
      </c>
      <c r="C23" s="13">
        <v>1</v>
      </c>
      <c r="D23" s="13">
        <v>-1</v>
      </c>
      <c r="E23" s="13">
        <v>0</v>
      </c>
      <c r="F23" s="13">
        <v>-1</v>
      </c>
      <c r="G23" s="13">
        <v>0</v>
      </c>
      <c r="H23" s="13">
        <v>0</v>
      </c>
    </row>
    <row r="24" spans="1:8" ht="29.25" customHeight="1">
      <c r="A24" s="32"/>
      <c r="B24" s="13">
        <v>45.66666666666666</v>
      </c>
      <c r="C24" s="13">
        <v>45.66666666666666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</sheetData>
  <sheetProtection/>
  <mergeCells count="7">
    <mergeCell ref="A2:H2"/>
    <mergeCell ref="D4:F4"/>
    <mergeCell ref="A4:A5"/>
    <mergeCell ref="B4:B5"/>
    <mergeCell ref="C4:C5"/>
    <mergeCell ref="G4:G5"/>
    <mergeCell ref="H4:H5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2017-03-22T03:00:56Z</cp:lastPrinted>
  <dcterms:created xsi:type="dcterms:W3CDTF">2017-06-05T02:29:39Z</dcterms:created>
  <dcterms:modified xsi:type="dcterms:W3CDTF">2017-10-26T02:32:26Z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