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890"/>
  </bookViews>
  <sheets>
    <sheet name="综表" sheetId="1" r:id="rId1"/>
    <sheet name="Sheet1" sheetId="85" r:id="rId2"/>
  </sheets>
  <definedNames>
    <definedName name="_xlnm.Print_Area" localSheetId="0">综表!$A$1:$J$23</definedName>
  </definedNames>
  <calcPr calcId="144525"/>
</workbook>
</file>

<file path=xl/sharedStrings.xml><?xml version="1.0" encoding="utf-8"?>
<sst xmlns="http://schemas.openxmlformats.org/spreadsheetml/2006/main" count="42" uniqueCount="31">
  <si>
    <t xml:space="preserve">2021年各级各类学校综合统计表                      </t>
  </si>
  <si>
    <t>单位：所、个、人、平方米、万册、台、万元</t>
  </si>
  <si>
    <t>机构数
（所、个）</t>
  </si>
  <si>
    <t>在校学生数（人）</t>
  </si>
  <si>
    <t>教职工数（人）</t>
  </si>
  <si>
    <t>学校占地面积（平方米）</t>
  </si>
  <si>
    <t>学校建筑面积（平方米）</t>
  </si>
  <si>
    <t>图书
（万册）</t>
  </si>
  <si>
    <t>数字终端数（台）</t>
  </si>
  <si>
    <t>固定资产总值（万元）</t>
  </si>
  <si>
    <t>计</t>
  </si>
  <si>
    <t>其中专任教师</t>
  </si>
  <si>
    <t>合计</t>
  </si>
  <si>
    <t>其中：民办</t>
  </si>
  <si>
    <t>一、学前教育</t>
  </si>
  <si>
    <t>—</t>
  </si>
  <si>
    <t xml:space="preserve">    其中：民办</t>
  </si>
  <si>
    <t>二、义务教育</t>
  </si>
  <si>
    <t>（一）初中</t>
  </si>
  <si>
    <t xml:space="preserve">     其中：民办</t>
  </si>
  <si>
    <t>（二）小学及教学点</t>
  </si>
  <si>
    <t>三、高中教育</t>
  </si>
  <si>
    <t>（一）中等职业教育</t>
  </si>
  <si>
    <t>其中：民办小计</t>
  </si>
  <si>
    <t>#非学校产权</t>
  </si>
  <si>
    <t>#学校产权</t>
  </si>
  <si>
    <t>（二）普通高中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</si>
  <si>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</si>
  <si>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四、特殊教育</t>
  </si>
  <si>
    <r>
      <rPr>
        <sz val="11"/>
        <color theme="1"/>
        <rFont val="宋体"/>
        <charset val="134"/>
      </rPr>
      <t>五</t>
    </r>
    <r>
      <rPr>
        <sz val="11"/>
        <color rgb="FF000000"/>
        <rFont val="宋体"/>
        <charset val="134"/>
      </rPr>
      <t>、高等教育</t>
    </r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</si>
  <si>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、小学及教学点526个（小学212个，教学点314个）；</t>
    </r>
    <r>
      <rPr>
        <sz val="9"/>
        <color theme="1"/>
        <rFont val="Times New Roman"/>
        <charset val="134"/>
      </rPr>
      <t xml:space="preserve"> 2</t>
    </r>
    <r>
      <rPr>
        <sz val="9"/>
        <color theme="1"/>
        <rFont val="宋体"/>
        <charset val="134"/>
      </rPr>
      <t>、新增幼儿园固定资产值的统计，计算机数不统计，</t>
    </r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、数字终端数是指计入学校固定资产的、能接入有线或无线网络的各种数字计算设备数量。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、教职工数未统计州县（市）教育局及二级机构和离退休人员。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、吉大师院中专部在校生</t>
    </r>
    <r>
      <rPr>
        <sz val="9"/>
        <color theme="1"/>
        <rFont val="Times New Roman"/>
        <charset val="134"/>
      </rPr>
      <t>1183</t>
    </r>
    <r>
      <rPr>
        <sz val="9"/>
        <color theme="1"/>
        <rFont val="宋体"/>
        <charset val="134"/>
      </rPr>
      <t>人和湘西职院中专部在校生</t>
    </r>
    <r>
      <rPr>
        <sz val="9"/>
        <color theme="1"/>
        <rFont val="Times New Roman"/>
        <charset val="134"/>
      </rPr>
      <t>2753</t>
    </r>
    <r>
      <rPr>
        <sz val="9"/>
        <color theme="1"/>
        <rFont val="宋体"/>
        <charset val="134"/>
      </rPr>
      <t>人统计在中等职业教育在校生中。</t>
    </r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、高等教育图书中含电子图书</t>
    </r>
    <r>
      <rPr>
        <sz val="9"/>
        <color theme="1"/>
        <rFont val="Times New Roman"/>
        <charset val="134"/>
      </rPr>
      <t>36</t>
    </r>
    <r>
      <rPr>
        <sz val="9"/>
        <color theme="1"/>
        <rFont val="宋体"/>
        <charset val="134"/>
      </rPr>
      <t>万册其中吉首大学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万册、湘西职院</t>
    </r>
    <r>
      <rPr>
        <sz val="9"/>
        <color theme="1"/>
        <rFont val="Times New Roman"/>
        <charset val="134"/>
      </rPr>
      <t>35</t>
    </r>
    <r>
      <rPr>
        <sz val="9"/>
        <color theme="1"/>
        <rFont val="宋体"/>
        <charset val="134"/>
      </rPr>
      <t>万册。</t>
    </r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、高等教育中的学校占地面积、学校建筑面积、图书、数字终端数、固定资产总值未统计州电大情况。</t>
    </r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</si>
</sst>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华文中宋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indent="2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M25"/>
  <sheetViews>
    <sheetView tabSelected="1" workbookViewId="0">
      <selection activeCell="G5" sqref="G5"/>
    </sheetView>
  </sheetViews>
  <sheetFormatPr defaultColWidth="9" defaultRowHeight="14.25"/>
  <cols>
    <col min="1" max="1" width="21.775" customWidth="1"/>
    <col min="2" max="4" width="12.6666666666667" customWidth="1"/>
    <col min="5" max="6" width="14.2166666666667" customWidth="1"/>
    <col min="7" max="7" width="13.8833333333333" customWidth="1"/>
    <col min="8" max="10" width="12.6666666666667" customWidth="1"/>
  </cols>
  <sheetData>
    <row r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1.75" spans="1:10">
      <c r="A2" s="4"/>
      <c r="F2" s="15"/>
      <c r="G2" s="1" t="s">
        <v>1</v>
      </c>
      <c r="H2" s="1"/>
      <c r="I2" s="1"/>
      <c r="J2" s="1"/>
    </row>
    <row r="3" s="1" customFormat="1" ht="19.95" customHeight="1" spans="1:10">
      <c r="A3" s="5"/>
      <c r="B3" s="5" t="s">
        <v>2</v>
      </c>
      <c r="C3" s="6" t="s">
        <v>3</v>
      </c>
      <c r="D3" s="5" t="s">
        <v>4</v>
      </c>
      <c r="E3" s="5"/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="1" customFormat="1" ht="19.95" customHeight="1" spans="1:10">
      <c r="A4" s="5"/>
      <c r="B4" s="5"/>
      <c r="C4" s="7"/>
      <c r="D4" s="5" t="s">
        <v>10</v>
      </c>
      <c r="E4" s="5" t="s">
        <v>11</v>
      </c>
      <c r="F4" s="7"/>
      <c r="G4" s="7"/>
      <c r="H4" s="7"/>
      <c r="I4" s="7"/>
      <c r="J4" s="7"/>
    </row>
    <row r="5" s="2" customFormat="1" ht="19.95" customHeight="1" spans="1:10">
      <c r="A5" s="8" t="s">
        <v>12</v>
      </c>
      <c r="B5" s="9">
        <f>B7+B9+B14+B21+B22</f>
        <v>1455</v>
      </c>
      <c r="C5" s="5">
        <f>C7+C9+C14+C21+C22</f>
        <v>549593</v>
      </c>
      <c r="D5" s="5">
        <f>D7+D9+D14+D21+D22</f>
        <v>41655</v>
      </c>
      <c r="E5" s="5">
        <f>E7+E9+E14+E21+E22</f>
        <v>34737</v>
      </c>
      <c r="F5" s="5">
        <f>F7+F9+F14+F21+F22</f>
        <v>12845540.18</v>
      </c>
      <c r="G5" s="5">
        <f t="shared" ref="G5:H5" si="0">G7+G9+G14+G21+G22</f>
        <v>5767334.42</v>
      </c>
      <c r="H5" s="5">
        <f t="shared" si="0"/>
        <v>1603.3293</v>
      </c>
      <c r="I5" s="5">
        <f>I9+I14+I21+I22</f>
        <v>66126</v>
      </c>
      <c r="J5" s="5">
        <f>J7+J9+J14+J21+J22</f>
        <v>1414961.14</v>
      </c>
    </row>
    <row r="6" s="2" customFormat="1" ht="19.95" customHeight="1" spans="1:10">
      <c r="A6" s="5" t="s">
        <v>13</v>
      </c>
      <c r="B6" s="9">
        <v>525</v>
      </c>
      <c r="C6" s="5">
        <f t="shared" ref="C6:F6" si="1">C8+C11+C13+C16+C20</f>
        <v>77039</v>
      </c>
      <c r="D6" s="5">
        <f t="shared" si="1"/>
        <v>8469</v>
      </c>
      <c r="E6" s="5">
        <f t="shared" si="1"/>
        <v>4585</v>
      </c>
      <c r="F6" s="5">
        <f t="shared" si="1"/>
        <v>1650162</v>
      </c>
      <c r="G6" s="5">
        <f t="shared" ref="G6:J6" si="2">G8+G11+G13+G16+G20</f>
        <v>1018408</v>
      </c>
      <c r="H6" s="16">
        <f t="shared" si="2"/>
        <v>130.9174</v>
      </c>
      <c r="I6" s="5">
        <f>I11+I13+I16+I20</f>
        <v>2947</v>
      </c>
      <c r="J6" s="5">
        <f t="shared" si="2"/>
        <v>248596</v>
      </c>
    </row>
    <row r="7" s="2" customFormat="1" ht="19.95" customHeight="1" spans="1:10">
      <c r="A7" s="10" t="s">
        <v>14</v>
      </c>
      <c r="B7" s="5">
        <v>708</v>
      </c>
      <c r="C7" s="11">
        <v>97072</v>
      </c>
      <c r="D7" s="11">
        <v>9872</v>
      </c>
      <c r="E7" s="5">
        <v>4920</v>
      </c>
      <c r="F7" s="5">
        <v>1068330</v>
      </c>
      <c r="G7" s="5">
        <v>907256</v>
      </c>
      <c r="H7" s="16">
        <v>128.9593</v>
      </c>
      <c r="I7" s="5" t="s">
        <v>15</v>
      </c>
      <c r="J7" s="5">
        <v>309584</v>
      </c>
    </row>
    <row r="8" s="2" customFormat="1" ht="19.95" customHeight="1" spans="1:10">
      <c r="A8" s="10" t="s">
        <v>16</v>
      </c>
      <c r="B8" s="5">
        <v>497</v>
      </c>
      <c r="C8" s="11">
        <v>48868</v>
      </c>
      <c r="D8" s="11">
        <v>6498</v>
      </c>
      <c r="E8" s="5">
        <v>2910</v>
      </c>
      <c r="F8" s="5">
        <v>571945</v>
      </c>
      <c r="G8" s="5">
        <v>587751</v>
      </c>
      <c r="H8" s="16">
        <v>84.0609</v>
      </c>
      <c r="I8" s="5" t="s">
        <v>15</v>
      </c>
      <c r="J8" s="5">
        <v>147442</v>
      </c>
    </row>
    <row r="9" s="2" customFormat="1" ht="19.95" customHeight="1" spans="1:10">
      <c r="A9" s="10" t="s">
        <v>17</v>
      </c>
      <c r="B9" s="5">
        <f>B10+B12</f>
        <v>679</v>
      </c>
      <c r="C9" s="5">
        <f>C10+C12</f>
        <v>339535</v>
      </c>
      <c r="D9" s="5">
        <f>D10+D12</f>
        <v>23424</v>
      </c>
      <c r="E9" s="5">
        <f>E10+E12</f>
        <v>22439</v>
      </c>
      <c r="F9" s="5">
        <v>9551206</v>
      </c>
      <c r="G9" s="5">
        <v>3697606</v>
      </c>
      <c r="H9" s="16">
        <v>1090.8911</v>
      </c>
      <c r="I9" s="5">
        <v>46251</v>
      </c>
      <c r="J9" s="5">
        <v>699535</v>
      </c>
    </row>
    <row r="10" s="2" customFormat="1" ht="19.95" customHeight="1" spans="1:10">
      <c r="A10" s="10" t="s">
        <v>18</v>
      </c>
      <c r="B10" s="5">
        <v>153</v>
      </c>
      <c r="C10" s="5">
        <v>108785</v>
      </c>
      <c r="D10" s="5">
        <v>8904</v>
      </c>
      <c r="E10" s="5">
        <f>8339+24</f>
        <v>8363</v>
      </c>
      <c r="F10" s="5">
        <v>4698127</v>
      </c>
      <c r="G10" s="5">
        <v>1792674</v>
      </c>
      <c r="H10" s="16">
        <v>556.2878</v>
      </c>
      <c r="I10" s="5">
        <v>26550</v>
      </c>
      <c r="J10" s="5">
        <v>367529</v>
      </c>
    </row>
    <row r="11" s="2" customFormat="1" ht="19.95" customHeight="1" spans="1:10">
      <c r="A11" s="10" t="s">
        <v>19</v>
      </c>
      <c r="B11" s="9">
        <v>10</v>
      </c>
      <c r="C11" s="5">
        <v>9801</v>
      </c>
      <c r="D11" s="5">
        <v>596</v>
      </c>
      <c r="E11" s="5">
        <v>587</v>
      </c>
      <c r="F11" s="5">
        <v>496312</v>
      </c>
      <c r="G11" s="5">
        <v>143001</v>
      </c>
      <c r="H11" s="16">
        <v>21.6845</v>
      </c>
      <c r="I11" s="18">
        <v>571</v>
      </c>
      <c r="J11" s="5">
        <v>35524</v>
      </c>
    </row>
    <row r="12" s="2" customFormat="1" ht="19.95" customHeight="1" spans="1:10">
      <c r="A12" s="10" t="s">
        <v>20</v>
      </c>
      <c r="B12" s="9">
        <v>526</v>
      </c>
      <c r="C12" s="5">
        <v>230750</v>
      </c>
      <c r="D12" s="5">
        <v>14520</v>
      </c>
      <c r="E12" s="5">
        <f>13992+84</f>
        <v>14076</v>
      </c>
      <c r="F12" s="5">
        <v>4853079</v>
      </c>
      <c r="G12" s="5">
        <v>1904932</v>
      </c>
      <c r="H12" s="16">
        <v>534.6033</v>
      </c>
      <c r="I12" s="5">
        <v>19701</v>
      </c>
      <c r="J12" s="5">
        <v>332006</v>
      </c>
    </row>
    <row r="13" s="2" customFormat="1" ht="19.95" customHeight="1" spans="1:10">
      <c r="A13" s="10" t="s">
        <v>16</v>
      </c>
      <c r="B13" s="5">
        <v>2</v>
      </c>
      <c r="C13" s="5">
        <v>6508</v>
      </c>
      <c r="D13" s="5">
        <v>456</v>
      </c>
      <c r="E13" s="5">
        <v>484</v>
      </c>
      <c r="F13" s="5">
        <v>37666</v>
      </c>
      <c r="G13" s="5">
        <v>24530</v>
      </c>
      <c r="H13" s="16">
        <v>4.484</v>
      </c>
      <c r="I13" s="5">
        <v>307</v>
      </c>
      <c r="J13" s="5">
        <v>5297</v>
      </c>
    </row>
    <row r="14" s="2" customFormat="1" ht="19.95" customHeight="1" spans="1:10">
      <c r="A14" s="10" t="s">
        <v>21</v>
      </c>
      <c r="B14" s="5">
        <f>B15+B19</f>
        <v>58</v>
      </c>
      <c r="C14" s="5">
        <f t="shared" ref="C14:J14" si="3">C15+C19</f>
        <v>78924</v>
      </c>
      <c r="D14" s="5">
        <f t="shared" si="3"/>
        <v>5569</v>
      </c>
      <c r="E14" s="5">
        <f t="shared" si="3"/>
        <v>5297</v>
      </c>
      <c r="F14" s="5">
        <f t="shared" si="3"/>
        <v>1428615</v>
      </c>
      <c r="G14" s="5">
        <f t="shared" si="3"/>
        <v>762934</v>
      </c>
      <c r="H14" s="5">
        <f t="shared" si="3"/>
        <v>258.05</v>
      </c>
      <c r="I14" s="5">
        <f t="shared" si="3"/>
        <v>16907</v>
      </c>
      <c r="J14" s="5">
        <f t="shared" si="3"/>
        <v>310654</v>
      </c>
    </row>
    <row r="15" s="2" customFormat="1" ht="19.95" customHeight="1" spans="1:10">
      <c r="A15" s="10" t="s">
        <v>22</v>
      </c>
      <c r="B15" s="5">
        <v>28</v>
      </c>
      <c r="C15" s="5">
        <v>27376</v>
      </c>
      <c r="D15" s="5">
        <v>1493</v>
      </c>
      <c r="E15" s="5">
        <v>1340</v>
      </c>
      <c r="F15" s="5">
        <v>1032118</v>
      </c>
      <c r="G15" s="5">
        <v>519223</v>
      </c>
      <c r="H15" s="16">
        <v>52.7326</v>
      </c>
      <c r="I15" s="5">
        <v>7480</v>
      </c>
      <c r="J15" s="5">
        <v>78509</v>
      </c>
    </row>
    <row r="16" s="2" customFormat="1" ht="19.95" customHeight="1" spans="1:10">
      <c r="A16" s="10" t="s">
        <v>23</v>
      </c>
      <c r="B16" s="5">
        <v>10</v>
      </c>
      <c r="C16" s="5">
        <v>3073</v>
      </c>
      <c r="D16" s="5">
        <v>223</v>
      </c>
      <c r="E16" s="5">
        <v>168</v>
      </c>
      <c r="F16" s="5">
        <f>SUM(F17:F18)</f>
        <v>231958</v>
      </c>
      <c r="G16" s="5">
        <f t="shared" ref="G16:J16" si="4">SUM(G17:G18)</f>
        <v>44852</v>
      </c>
      <c r="H16" s="5">
        <f t="shared" si="4"/>
        <v>7.73</v>
      </c>
      <c r="I16" s="5">
        <f t="shared" si="4"/>
        <v>1349</v>
      </c>
      <c r="J16" s="5">
        <f t="shared" si="4"/>
        <v>8287</v>
      </c>
    </row>
    <row r="17" s="2" customFormat="1" ht="19.95" customHeight="1" spans="1:10">
      <c r="A17" s="12" t="s">
        <v>24</v>
      </c>
      <c r="B17" s="5" t="s">
        <v>15</v>
      </c>
      <c r="C17" s="5" t="s">
        <v>15</v>
      </c>
      <c r="D17" s="5" t="s">
        <v>15</v>
      </c>
      <c r="E17" s="5" t="s">
        <v>15</v>
      </c>
      <c r="F17" s="5">
        <v>190000</v>
      </c>
      <c r="G17" s="5">
        <v>33285</v>
      </c>
      <c r="H17" s="16">
        <v>2.04</v>
      </c>
      <c r="I17" s="5">
        <v>230</v>
      </c>
      <c r="J17" s="5">
        <v>1636</v>
      </c>
    </row>
    <row r="18" s="2" customFormat="1" ht="19.95" customHeight="1" spans="1:10">
      <c r="A18" s="12" t="s">
        <v>25</v>
      </c>
      <c r="B18" s="5" t="s">
        <v>15</v>
      </c>
      <c r="C18" s="5" t="s">
        <v>15</v>
      </c>
      <c r="D18" s="5" t="s">
        <v>15</v>
      </c>
      <c r="E18" s="5" t="s">
        <v>15</v>
      </c>
      <c r="F18" s="5">
        <v>41958</v>
      </c>
      <c r="G18" s="5">
        <v>11567</v>
      </c>
      <c r="H18" s="16">
        <v>5.69</v>
      </c>
      <c r="I18" s="5">
        <v>1119</v>
      </c>
      <c r="J18" s="5">
        <v>6651</v>
      </c>
    </row>
    <row r="19" s="2" customFormat="1" ht="19.95" customHeight="1" spans="1:13">
      <c r="A19" s="10" t="s">
        <v>26</v>
      </c>
      <c r="B19" s="5">
        <v>30</v>
      </c>
      <c r="C19" s="5">
        <v>51548</v>
      </c>
      <c r="D19" s="5">
        <v>4076</v>
      </c>
      <c r="E19" s="5">
        <v>3957</v>
      </c>
      <c r="F19" s="5">
        <v>396497</v>
      </c>
      <c r="G19" s="5">
        <v>243711</v>
      </c>
      <c r="H19" s="16">
        <v>205.3174</v>
      </c>
      <c r="I19" s="5">
        <v>9427</v>
      </c>
      <c r="J19" s="5">
        <v>232145</v>
      </c>
      <c r="M19" s="2" t="s">
        <v>27</v>
      </c>
    </row>
    <row r="20" s="2" customFormat="1" ht="19.95" customHeight="1" spans="1:10">
      <c r="A20" s="10" t="s">
        <v>16</v>
      </c>
      <c r="B20" s="9">
        <v>6</v>
      </c>
      <c r="C20" s="5">
        <v>8789</v>
      </c>
      <c r="D20" s="5">
        <v>696</v>
      </c>
      <c r="E20" s="5">
        <v>436</v>
      </c>
      <c r="F20" s="5">
        <v>312281</v>
      </c>
      <c r="G20" s="5">
        <v>218274</v>
      </c>
      <c r="H20" s="16">
        <v>12.958</v>
      </c>
      <c r="I20" s="5">
        <v>720</v>
      </c>
      <c r="J20" s="5">
        <v>52046</v>
      </c>
    </row>
    <row r="21" s="2" customFormat="1" ht="19.95" customHeight="1" spans="1:10">
      <c r="A21" s="10" t="s">
        <v>28</v>
      </c>
      <c r="B21" s="5">
        <v>7</v>
      </c>
      <c r="C21" s="5">
        <v>701</v>
      </c>
      <c r="D21" s="5">
        <v>168</v>
      </c>
      <c r="E21" s="5">
        <v>162</v>
      </c>
      <c r="F21" s="5">
        <v>84217</v>
      </c>
      <c r="G21" s="5">
        <v>25437</v>
      </c>
      <c r="H21" s="16">
        <v>2.1946</v>
      </c>
      <c r="I21" s="5">
        <v>244</v>
      </c>
      <c r="J21" s="5">
        <v>3651</v>
      </c>
    </row>
    <row r="22" s="2" customFormat="1" ht="19.95" customHeight="1" spans="1:10">
      <c r="A22" s="10" t="s">
        <v>29</v>
      </c>
      <c r="B22" s="5">
        <v>3</v>
      </c>
      <c r="C22" s="5">
        <v>33361</v>
      </c>
      <c r="D22" s="5">
        <v>2622</v>
      </c>
      <c r="E22" s="5">
        <v>1919</v>
      </c>
      <c r="F22" s="5">
        <f>108317.77+604854.41</f>
        <v>713172.18</v>
      </c>
      <c r="G22" s="17">
        <f>110794.33+263307.09</f>
        <v>374101.42</v>
      </c>
      <c r="H22" s="5">
        <v>123.2343</v>
      </c>
      <c r="I22" s="5">
        <f>609+2115</f>
        <v>2724</v>
      </c>
      <c r="J22" s="5">
        <f>9547.45+81989.69</f>
        <v>91537.14</v>
      </c>
    </row>
    <row r="23" ht="56" customHeight="1" spans="1:10">
      <c r="A23" s="13" t="s">
        <v>30</v>
      </c>
      <c r="B23" s="13"/>
      <c r="C23" s="13"/>
      <c r="D23" s="13"/>
      <c r="E23" s="13"/>
      <c r="F23" s="13"/>
      <c r="G23" s="13"/>
      <c r="H23" s="13"/>
      <c r="I23" s="13"/>
      <c r="J23" s="13"/>
    </row>
    <row r="24" ht="10" customHeight="1"/>
    <row r="25" spans="1:6">
      <c r="A25" s="14"/>
      <c r="B25" s="14"/>
      <c r="C25" s="14"/>
      <c r="D25" s="14"/>
      <c r="E25" s="14"/>
      <c r="F25" s="14"/>
    </row>
  </sheetData>
  <mergeCells count="13">
    <mergeCell ref="A1:J1"/>
    <mergeCell ref="G2:J2"/>
    <mergeCell ref="D3:E3"/>
    <mergeCell ref="A23:J23"/>
    <mergeCell ref="A25:F25"/>
    <mergeCell ref="A3:A4"/>
    <mergeCell ref="B3:B4"/>
    <mergeCell ref="C3:C4"/>
    <mergeCell ref="F3:F4"/>
    <mergeCell ref="G3:G4"/>
    <mergeCell ref="H3:H4"/>
    <mergeCell ref="I3:I4"/>
    <mergeCell ref="J3:J4"/>
  </mergeCells>
  <printOptions horizontalCentered="1"/>
  <pageMargins left="0.354166666666667" right="0.354166666666667" top="0.786805555555556" bottom="0.786805555555556" header="0.313888888888889" footer="0.313888888888889"/>
  <pageSetup paperSize="9" scale="93" orientation="landscape"/>
  <headerFooter>
    <oddHeader>&amp;C第 &amp;P 页，共 &amp;N 页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2" sqref="B42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2022-02-28T00:09:00Z</dcterms:created>
  <cp:lastPrinted>2022-03-21T09:19:00Z</cp:lastPrinted>
  <dcterms:modified xsi:type="dcterms:W3CDTF">2024-11-01T21:28:01Z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KSOReadingLayout">
    <vt:bool>false</vt:bool>
  </property>
  <property fmtid="{D5CDD505-2E9C-101B-9397-08002B2CF9AE}" pid="4" name="ICV">
    <vt:lpwstr>4FE132C19D1E147C61D724673CC2402D</vt:lpwstr>
  </property>
</Properties>
</file>